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59" documentId="120_S{2AC9BD13-BADA-5192-A53E-5A8FF88502F6}" xr6:coauthVersionLast="47" xr6:coauthVersionMax="47" xr10:uidLastSave="{4B983F00-684B-4B44-B34B-717B2195F90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<sst xmlns="http://schemas.openxmlformats.org/spreadsheetml/2006/main" count="181531" uniqueCount="39141">
  <si>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</si>
  <si>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</si>
  <si>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</si>
  <si>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</si>
  <si>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</si>
  <si>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</si>
  <si>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</si>
  <si>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</si>
  <si>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</si>
  <si>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</si>
  <si>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</si>
  <si>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</si>
  <si>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</si>
  <si>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</si>
  <si>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</si>
  <si>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</si>
  <si>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</si>
  <si>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</si>
  <si>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</si>
  <si>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</si>
  <si>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</si>
  <si>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</si>
  <si>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</si>
  <si>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</si>
  <si>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</si>
  <si>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</si>
  <si>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</si>
  <si>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</si>
  <si>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</si>
  <si>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</si>
  <si>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</si>
  <si>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</si>
  <si>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</si>
  <si>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</si>
  <si>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</si>
  <si>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</si>
  <si>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</si>
  <si>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</si>
  <si>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</si>
  <si>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</si>
  <si>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</si>
  <si>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</si>
  <si>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</si>
  <si>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</si>
  <si>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</si>
  <si>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</si>
  <si>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</si>
  <si>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</si>
  <si>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</si>
  <si>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</si>
  <si>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</si>
  <si>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</si>
  <si>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</si>
  <si>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</si>
  <si>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</si>
  <si>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</si>
  <si>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</si>
  <si>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</si>
  <si>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</si>
  <si>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</si>
  <si>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</si>
  <si>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</si>
  <si>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</si>
  <si>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</si>
  <si>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</si>
  <si>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</si>
  <si>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</si>
  <si>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</si>
  <si>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</si>
  <si>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</si>
  <si>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</si>
  <si>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</si>
  <si>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</si>
  <si>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</si>
  <si>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</si>
  <si>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</si>
  <si>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</si>
  <si>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</si>
  <si>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</si>
  <si>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</si>
  <si>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</si>
  <si>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</si>
  <si>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</si>
  <si>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</si>
  <si>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</si>
  <si>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</si>
  <si>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</si>
  <si>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</si>
  <si>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</si>
  <si>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</si>
  <si>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</si>
  <si>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</si>
  <si>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</si>
  <si>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</si>
  <si>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</si>
  <si>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</si>
  <si>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</si>
  <si>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</si>
  <si>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</si>
  <si>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</si>
  <si>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</si>
  <si>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</si>
  <si>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</si>
  <si>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</si>
  <si>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</si>
  <si>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</si>
  <si>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</si>
  <si>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</si>
  <si>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</si>
  <si>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</si>
  <si>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</si>
  <si>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</si>
  <si>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</si>
  <si>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</si>
  <si>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</si>
  <si>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</si>
  <si>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</si>
  <si>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</si>
  <si>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</si>
  <si>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</si>
  <si>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</si>
  <si>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</si>
  <si>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</si>
  <si>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</si>
  <si>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</si>
  <si>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</si>
  <si>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</si>
  <si>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</si>
  <si>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</si>
  <si>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</si>
  <si>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</si>
  <si>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</si>
  <si>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</si>
  <si>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</si>
  <si>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</si>
  <si>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</si>
  <si>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</si>
  <si>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</si>
  <si>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</si>
  <si>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</si>
  <si>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</si>
  <si>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</si>
  <si>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</si>
  <si>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</si>
  <si>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</si>
  <si>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</si>
  <si>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</si>
  <si>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</si>
  <si>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</si>
  <si>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</si>
  <si>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</si>
  <si>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</si>
  <si>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</si>
  <si>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</si>
  <si>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</si>
  <si>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</si>
  <si>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</si>
  <si>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</si>
  <si>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</si>
  <si>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</si>
  <si>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</si>
  <si>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</si>
  <si>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</si>
  <si>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</si>
  <si>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</si>
  <si>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</si>
  <si>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</si>
  <si>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</si>
  <si>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</si>
  <si>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</si>
  <si>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</si>
  <si>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</si>
  <si>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</si>
  <si>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</si>
  <si>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</si>
  <si>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</si>
  <si>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</si>
  <si>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</si>
  <si>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</si>
  <si>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</si>
  <si>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</si>
  <si>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</si>
  <si>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</si>
  <si>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</si>
  <si>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</si>
  <si>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</si>
  <si>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</si>
  <si>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</si>
  <si>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</si>
  <si>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</si>
  <si>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</si>
  <si>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</si>
  <si>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</si>
  <si>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</si>
  <si>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</si>
  <si>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</si>
  <si>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</si>
  <si>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</si>
  <si>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</si>
  <si>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</si>
  <si>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</si>
  <si>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</si>
  <si>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</si>
  <si>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</si>
  <si>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</si>
  <si>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</si>
  <si>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</si>
  <si>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</si>
  <si>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</si>
  <si>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</si>
  <si>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</si>
  <si>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</si>
  <si>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</si>
  <si>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</si>
  <si>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</si>
  <si>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</si>
  <si>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</si>
  <si>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</si>
  <si>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</si>
  <si>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</si>
  <si>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</si>
  <si>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</si>
  <si>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</si>
  <si>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</si>
  <si>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</si>
  <si>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</si>
  <si>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</si>
  <si>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</si>
  <si>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</si>
  <si>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</si>
  <si>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</si>
  <si>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</si>
  <si>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</si>
  <si>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</si>
  <si>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</si>
  <si>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</si>
  <si>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</si>
  <si>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</si>
  <si>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</si>
  <si>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</si>
  <si>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</si>
  <si>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</si>
  <si>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</si>
  <si>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</si>
  <si>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</si>
  <si>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</si>
  <si>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</si>
  <si>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</si>
  <si>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</si>
  <si>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</si>
  <si>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</si>
  <si>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</si>
  <si>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</si>
  <si>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</si>
  <si>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</si>
  <si>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</si>
  <si>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</si>
  <si>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</si>
  <si>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</si>
  <si>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</si>
  <si>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</si>
  <si>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</si>
  <si>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</si>
  <si>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</si>
  <si>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</si>
  <si>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</si>
  <si>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</si>
  <si>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</si>
  <si>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</si>
  <si>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</si>
  <si>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</si>
  <si>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</si>
  <si>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</si>
  <si>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</si>
  <si>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</si>
  <si>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</si>
  <si>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</si>
  <si>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</si>
  <si>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</si>
  <si>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</si>
  <si>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</si>
  <si>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</si>
  <si>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</si>
  <si>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</si>
  <si>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</si>
  <si>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</si>
  <si>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</si>
  <si>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</si>
  <si>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</si>
  <si>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</si>
  <si>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</si>
  <si>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</si>
  <si>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</si>
  <si>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</si>
  <si>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</si>
  <si>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</si>
  <si>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</si>
  <si>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</si>
  <si>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</si>
  <si>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</si>
  <si>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</si>
  <si>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</si>
  <si>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</si>
  <si>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</si>
  <si>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</si>
  <si>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</si>
  <si>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</si>
  <si>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</si>
  <si>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</si>
  <si>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</si>
  <si>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</si>
  <si>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</si>
  <si>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</si>
  <si>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</si>
  <si>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</si>
  <si>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</si>
  <si>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</si>
  <si>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</si>
  <si>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</si>
  <si>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</si>
  <si>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</si>
  <si>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</si>
  <si>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</si>
  <si>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</si>
  <si>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</si>
  <si>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</si>
  <si>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</si>
  <si>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</si>
  <si>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</si>
  <si>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</si>
  <si>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</si>
  <si>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</si>
  <si>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</si>
  <si>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</si>
  <si>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</si>
  <si>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</si>
  <si>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</si>
  <si>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</si>
  <si>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</si>
  <si>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</si>
  <si>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</si>
  <si>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</si>
  <si>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</si>
  <si>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</si>
  <si>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</si>
  <si>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</si>
  <si>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</si>
  <si>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</si>
  <si>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</si>
  <si>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</si>
  <si>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</si>
  <si>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</si>
  <si>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</si>
  <si>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</si>
  <si>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</si>
  <si>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</si>
  <si>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</si>
  <si>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</si>
  <si>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</si>
  <si>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</si>
  <si>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</si>
  <si>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</si>
  <si>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</si>
  <si>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</si>
  <si>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</si>
  <si>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</si>
  <si>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</si>
  <si>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</si>
  <si>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</si>
  <si>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</si>
  <si>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</si>
  <si>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</si>
  <si>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</si>
  <si>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</si>
  <si>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</si>
  <si>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</si>
  <si>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</si>
  <si>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</si>
  <si>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</si>
  <si>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</si>
  <si>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</si>
  <si>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</si>
  <si>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</si>
  <si>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</si>
  <si>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</si>
  <si>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</si>
  <si>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</si>
  <si>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</si>
  <si>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</si>
  <si>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</si>
  <si>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</si>
  <si>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</si>
  <si>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</si>
  <si>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</si>
  <si>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</si>
  <si>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</si>
  <si>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</si>
  <si>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</si>
  <si>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</si>
  <si>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</si>
  <si>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</si>
  <si>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</si>
  <si>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</si>
  <si>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</si>
  <si>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</si>
  <si>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</si>
  <si>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</si>
  <si>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</si>
  <si>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</si>
  <si>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</si>
  <si>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</si>
  <si>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</si>
  <si>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</si>
  <si>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</si>
  <si>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</si>
  <si>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</si>
  <si>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</si>
  <si>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</si>
  <si>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</si>
  <si>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</si>
  <si>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</si>
  <si>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</si>
  <si>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</si>
  <si>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</si>
  <si>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</si>
  <si>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</si>
  <si>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</si>
  <si>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</si>
  <si>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</si>
  <si>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</si>
  <si>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</si>
  <si>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</si>
  <si>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</si>
  <si>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</si>
  <si>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</si>
  <si>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</si>
  <si>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</si>
  <si>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</si>
  <si>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</si>
  <si>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</si>
  <si>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</si>
  <si>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</si>
  <si>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</si>
  <si>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</si>
  <si>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</si>
  <si>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</si>
  <si>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</si>
  <si>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</si>
  <si>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</si>
  <si>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</si>
  <si>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</si>
  <si>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</si>
  <si>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</si>
  <si>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</si>
  <si>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</si>
  <si>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</si>
  <si>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</si>
  <si>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</si>
  <si>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</si>
  <si>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</si>
  <si>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</si>
  <si>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</si>
  <si>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</si>
  <si>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</si>
  <si>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</si>
  <si>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</si>
  <si>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</si>
  <si>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</si>
  <si>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</si>
  <si>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</si>
  <si>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</si>
  <si>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</si>
  <si>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</si>
  <si>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</si>
  <si>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</si>
  <si>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</si>
  <si>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</si>
  <si>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</si>
  <si>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</si>
  <si>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</si>
  <si>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</si>
  <si>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</si>
  <si>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</si>
  <si>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</si>
  <si>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</si>
  <si>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</si>
  <si>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</si>
  <si>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</si>
  <si>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</si>
  <si>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</si>
  <si>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</si>
  <si>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</si>
  <si>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</si>
  <si>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</si>
  <si>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</si>
  <si>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</si>
  <si>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</si>
  <si>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</si>
  <si>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</si>
  <si>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</si>
  <si>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</si>
  <si>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</si>
  <si>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</si>
  <si>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</si>
  <si>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</si>
  <si>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</si>
  <si>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</si>
  <si>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</si>
  <si>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</si>
  <si>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</si>
  <si>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</si>
  <si>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</si>
  <si>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</si>
  <si>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</si>
  <si>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</si>
  <si>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</si>
  <si>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</si>
  <si>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</si>
  <si>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</si>
  <si>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</si>
  <si>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</si>
  <si>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</si>
  <si>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</si>
  <si>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</si>
  <si>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</si>
  <si>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</si>
  <si>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</si>
  <si>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</si>
  <si>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</si>
  <si>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</si>
  <si>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</si>
  <si>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</si>
  <si>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</si>
  <si>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</si>
  <si>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</si>
  <si>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</si>
  <si>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</si>
  <si>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</si>
  <si>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</si>
  <si>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</si>
  <si>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</si>
  <si>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</si>
  <si>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</si>
  <si>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</si>
  <si>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</si>
  <si>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</si>
  <si>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</si>
  <si>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</si>
  <si>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</si>
  <si>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</si>
  <si>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</si>
  <si>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</si>
  <si>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</si>
  <si>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</si>
  <si>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</si>
  <si>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</si>
  <si>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</si>
  <si>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</si>
  <si>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</si>
  <si>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</si>
  <si>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</si>
  <si>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</si>
  <si>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</si>
  <si>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</si>
  <si>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</si>
  <si>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</si>
  <si>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</si>
  <si>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</si>
  <si>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</si>
  <si>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</si>
  <si>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</si>
  <si>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</si>
  <si>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</si>
  <si>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</si>
  <si>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</si>
  <si>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</si>
  <si>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</si>
  <si>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</si>
  <si>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</si>
  <si>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</si>
  <si>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</si>
  <si>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</si>
  <si>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</si>
  <si>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</si>
  <si>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</si>
  <si>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</si>
  <si>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</si>
  <si>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</si>
  <si>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</si>
  <si>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</si>
  <si>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</si>
  <si>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</si>
  <si>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</si>
  <si>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</si>
  <si>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</si>
  <si>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</si>
  <si>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</si>
  <si>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</si>
  <si>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</si>
  <si>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</si>
  <si>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</si>
  <si>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</si>
  <si>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</si>
  <si>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</si>
  <si>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</si>
  <si>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</si>
  <si>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</si>
  <si>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</si>
  <si>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</si>
  <si>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</si>
  <si>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</si>
  <si>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</si>
  <si>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</si>
  <si>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</si>
  <si>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</si>
  <si>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</si>
  <si>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</si>
  <si>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</si>
  <si>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</si>
  <si>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</si>
  <si>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</si>
  <si>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</si>
  <si>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</si>
  <si>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</si>
  <si>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</si>
  <si>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</si>
  <si>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</si>
  <si>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</si>
  <si>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</si>
  <si>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</si>
  <si>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</si>
  <si>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</si>
  <si>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</si>
  <si>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</si>
  <si>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</si>
  <si>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</si>
  <si>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</si>
  <si>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</si>
  <si>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</si>
  <si>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</si>
  <si>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</si>
  <si>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</si>
  <si>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</si>
  <si>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</si>
  <si>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</si>
  <si>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</si>
  <si>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</si>
  <si>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</si>
  <si>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</si>
  <si>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</si>
  <si>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</si>
  <si>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</si>
  <si>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</si>
  <si>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</si>
  <si>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</si>
  <si>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</si>
  <si>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</si>
  <si>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</si>
  <si>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</si>
  <si>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</si>
  <si>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</si>
  <si>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</si>
  <si>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</si>
  <si>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</si>
  <si>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</si>
  <si>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</si>
  <si>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</si>
  <si>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</si>
  <si>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</si>
  <si>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</si>
  <si>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</si>
  <si>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</si>
  <si>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</si>
  <si>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</si>
  <si>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</si>
  <si>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</si>
  <si>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</si>
  <si>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</si>
  <si>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</si>
  <si>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</si>
  <si>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</si>
  <si>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</si>
  <si>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</si>
  <si>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</si>
  <si>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</si>
  <si>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</si>
  <si>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</si>
  <si>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</si>
  <si>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</si>
  <si>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</si>
  <si>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</si>
  <si>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</si>
  <si>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</si>
  <si>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</si>
  <si>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</si>
  <si>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</si>
  <si>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</si>
  <si>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</si>
  <si>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</si>
  <si>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</si>
  <si>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</si>
  <si>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</si>
  <si>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</si>
  <si>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</si>
  <si>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</si>
  <si>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</si>
  <si>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</si>
  <si>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</si>
  <si>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</si>
  <si>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</si>
  <si>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</si>
  <si>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</si>
  <si>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</si>
  <si>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</si>
  <si>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</si>
  <si>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</si>
  <si>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</si>
  <si>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</si>
  <si>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</si>
  <si>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</si>
  <si>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</si>
  <si>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</si>
  <si>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</si>
  <si>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</si>
  <si>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</si>
  <si>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</si>
  <si>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</si>
  <si>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</si>
  <si>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</si>
  <si>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</si>
  <si>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</si>
  <si>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</si>
  <si>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</si>
  <si>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</si>
  <si>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</si>
  <si>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</si>
  <si>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</si>
  <si>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</si>
  <si>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</si>
  <si>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</si>
  <si>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</si>
  <si>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</si>
  <si>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</si>
  <si>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</si>
  <si>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</si>
  <si>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</si>
  <si>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</si>
  <si>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</si>
  <si>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</si>
  <si>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</si>
  <si>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</si>
  <si>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</si>
  <si>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</si>
  <si>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</si>
  <si>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</si>
  <si>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</si>
  <si>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</si>
  <si>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</si>
  <si>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</si>
  <si>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</si>
  <si>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</si>
  <si>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</si>
  <si>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</si>
  <si>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</si>
  <si>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</si>
  <si>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</si>
  <si>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</si>
  <si>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</si>
  <si>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</si>
  <si>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</si>
  <si>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</si>
  <si>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</si>
  <si>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</si>
  <si>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</si>
  <si>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</si>
  <si>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</si>
  <si>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</si>
  <si>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</si>
  <si>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</si>
  <si>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</si>
  <si>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</si>
  <si>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</si>
  <si>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</si>
  <si>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</si>
  <si>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</si>
  <si>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</si>
  <si>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</si>
  <si>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</si>
  <si>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</si>
  <si>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</si>
  <si>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</si>
  <si>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</si>
  <si>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</si>
  <si>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</si>
  <si>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</si>
  <si>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</si>
  <si>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</si>
  <si>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</si>
  <si>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</si>
  <si>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</si>
  <si>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</si>
  <si>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</si>
  <si>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</si>
  <si>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</si>
  <si>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</si>
  <si>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</si>
  <si>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</si>
  <si>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</si>
  <si>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</si>
  <si>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</si>
  <si>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</si>
  <si>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</si>
  <si>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</si>
  <si>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</si>
  <si>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</si>
  <si>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</si>
  <si>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</si>
  <si>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</si>
  <si>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</si>
  <si>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</si>
  <si>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</si>
  <si>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</si>
  <si>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</si>
  <si>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</si>
  <si>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</si>
  <si>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</si>
  <si>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</si>
  <si>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</si>
  <si>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</si>
  <si>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</si>
  <si>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</si>
  <si>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</si>
  <si>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</si>
  <si>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</si>
  <si>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</si>
  <si>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</si>
  <si>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</si>
  <si>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</si>
  <si>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</si>
  <si>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</si>
  <si>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</si>
  <si>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</si>
  <si>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</si>
  <si>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</si>
  <si>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</si>
  <si>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</si>
  <si>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</si>
  <si>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</si>
  <si>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</si>
  <si>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</si>
  <si>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</si>
  <si>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</si>
  <si>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</si>
  <si>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</si>
  <si>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</si>
  <si>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</si>
  <si>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</si>
  <si>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</si>
  <si>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</si>
  <si>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</si>
  <si>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</si>
  <si>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</si>
  <si>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</si>
  <si>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</si>
  <si>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</si>
  <si>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</si>
  <si>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</si>
  <si>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</si>
  <si>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</si>
  <si>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</si>
  <si>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</si>
  <si>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</si>
  <si>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</si>
  <si>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</si>
  <si>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</si>
  <si>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</si>
  <si>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</si>
  <si>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</si>
  <si>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</si>
  <si>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</si>
  <si>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</si>
  <si>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</si>
  <si>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</si>
  <si>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</si>
  <si>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</si>
  <si>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</si>
  <si>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</si>
  <si>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</si>
  <si>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</si>
  <si>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</si>
  <si>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</si>
  <si>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</si>
  <si>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</si>
  <si>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</si>
  <si>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</si>
  <si>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</si>
  <si>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</si>
  <si>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</si>
  <si>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</si>
  <si>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</si>
  <si>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</si>
  <si>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</si>
  <si>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</si>
  <si>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</si>
  <si>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</si>
  <si>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</si>
  <si>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</si>
  <si>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</si>
  <si>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</si>
  <si>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</si>
  <si>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</si>
  <si>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</si>
  <si>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</si>
  <si>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</si>
  <si>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</si>
  <si>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</si>
  <si>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</si>
  <si>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</si>
  <si>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</si>
  <si>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</si>
  <si>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</si>
  <si>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</si>
  <si>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</si>
  <si>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</si>
  <si>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</si>
  <si>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</si>
  <si>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</si>
  <si>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</si>
  <si>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</si>
  <si>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</si>
  <si>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</si>
  <si>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</si>
  <si>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</si>
  <si>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</si>
  <si>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</si>
  <si>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</si>
  <si>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</si>
  <si>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</si>
  <si>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</si>
  <si>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</si>
  <si>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</si>
  <si>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</si>
  <si>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</si>
  <si>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</si>
  <si>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</si>
  <si>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</si>
  <si>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</si>
  <si>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</si>
  <si>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</si>
  <si>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</si>
  <si>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</si>
  <si>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</si>
  <si>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</si>
  <si>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</si>
  <si>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</si>
  <si>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</si>
  <si>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</si>
  <si>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</si>
  <si>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</si>
  <si>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</si>
  <si>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</si>
  <si>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</si>
  <si>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</si>
  <si>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</si>
  <si>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</si>
  <si>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</si>
  <si>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</si>
  <si>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</si>
  <si>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</si>
  <si>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</si>
  <si>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</si>
  <si>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</si>
  <si>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</si>
  <si>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</si>
  <si>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</si>
  <si>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</si>
  <si>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</si>
  <si>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</si>
  <si>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</si>
  <si>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</si>
  <si>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</si>
  <si>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</si>
  <si>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</si>
  <si>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</si>
  <si>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</si>
  <si>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</si>
  <si>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</si>
  <si>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</si>
  <si>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</si>
  <si>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</si>
  <si>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</si>
  <si>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</si>
  <si>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</si>
  <si>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</si>
  <si>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</si>
  <si>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</si>
  <si>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</si>
  <si>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</si>
  <si>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</si>
  <si>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</si>
  <si>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</si>
  <si>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</si>
  <si>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</si>
  <si>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</si>
  <si>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</si>
  <si>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</si>
  <si>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</si>
  <si>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</si>
  <si>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</si>
  <si>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</si>
  <si>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</si>
  <si>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</si>
  <si>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</si>
  <si>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</si>
  <si>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</si>
  <si>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</si>
  <si>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</si>
  <si>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</si>
  <si>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</si>
  <si>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</si>
  <si>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</si>
  <si>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</si>
  <si>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</si>
  <si>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</si>
  <si>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</si>
  <si>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</si>
  <si>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</si>
  <si>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</si>
  <si>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</si>
  <si>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</si>
  <si>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</si>
  <si>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</si>
  <si>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</si>
  <si>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</si>
  <si>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</si>
  <si>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</si>
  <si>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</si>
  <si>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</si>
  <si>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</si>
  <si>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</si>
  <si>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</si>
  <si>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</si>
  <si>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</si>
  <si>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</si>
  <si>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</si>
  <si>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</si>
  <si>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</si>
  <si>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</si>
  <si>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</si>
  <si>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</si>
  <si>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</si>
  <si>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</si>
  <si>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</si>
  <si>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</si>
  <si>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</si>
  <si>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</si>
  <si>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</si>
  <si>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</si>
  <si>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</si>
  <si>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</si>
  <si>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</si>
  <si>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</si>
  <si>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</si>
  <si>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</si>
  <si>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</si>
  <si>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</si>
  <si>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</si>
  <si>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</si>
  <si>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</si>
  <si>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</si>
  <si>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</si>
  <si>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</si>
  <si>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</si>
  <si>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</si>
  <si>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</si>
  <si>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</si>
  <si>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</si>
  <si>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</si>
  <si>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</si>
  <si>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</si>
  <si>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</si>
  <si>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</si>
  <si>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</si>
  <si>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</si>
  <si>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</si>
  <si>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</si>
  <si>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</si>
  <si>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</si>
  <si>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</si>
  <si>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</si>
  <si>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</si>
  <si>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</si>
  <si>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</si>
  <si>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</si>
  <si>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</si>
  <si>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</si>
  <si>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</si>
  <si>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</si>
  <si>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</si>
  <si>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</si>
  <si>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</si>
  <si>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</si>
  <si>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</si>
  <si>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</si>
  <si>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</si>
  <si>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</si>
  <si>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</si>
  <si>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</si>
  <si>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</si>
  <si>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</si>
  <si>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</si>
  <si>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</si>
  <si>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</si>
  <si>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</si>
  <si>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</si>
  <si>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</si>
  <si>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</si>
  <si>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</si>
  <si>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</si>
  <si>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</si>
  <si>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</si>
  <si>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</si>
  <si>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</si>
  <si>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</si>
  <si>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</si>
  <si>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</si>
  <si>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</si>
  <si>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</si>
  <si>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</si>
  <si>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</si>
  <si>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</si>
  <si>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</si>
  <si>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</si>
  <si>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</si>
  <si>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</si>
  <si>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</si>
  <si>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</si>
  <si>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</si>
  <si>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</si>
  <si>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</si>
  <si>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</si>
  <si>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</si>
  <si>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</si>
  <si>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</si>
  <si>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</si>
  <si>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</si>
  <si>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</si>
  <si>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</si>
  <si>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</si>
  <si>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</si>
  <si>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</si>
  <si>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</si>
  <si>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</si>
  <si>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</si>
  <si>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</si>
  <si>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</si>
  <si>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</si>
  <si>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</si>
  <si>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</si>
  <si>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</si>
  <si>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</si>
  <si>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</si>
  <si>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</si>
  <si>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</si>
  <si>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</si>
  <si>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</si>
  <si>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</si>
  <si>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</si>
  <si>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</si>
  <si>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</si>
  <si>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</si>
  <si>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</si>
  <si>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</si>
  <si>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</si>
  <si>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</si>
  <si>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</si>
  <si>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</si>
  <si>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</si>
  <si>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</si>
  <si>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</si>
  <si>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</si>
  <si>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</si>
  <si>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</si>
  <si>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</si>
  <si>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</si>
  <si>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</si>
  <si>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</si>
  <si>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</si>
  <si>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</si>
  <si>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</si>
  <si>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</si>
  <si>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</si>
  <si>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</si>
  <si>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</si>
  <si>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</si>
  <si>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</si>
  <si>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</si>
  <si>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</si>
  <si>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</si>
  <si>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</si>
  <si>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</si>
  <si>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</si>
  <si>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</si>
  <si>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</si>
  <si>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</si>
  <si>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</si>
  <si>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</si>
  <si>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</si>
  <si>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</si>
  <si>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</si>
  <si>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</si>
  <si>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</si>
  <si>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</si>
  <si>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</si>
  <si>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</si>
  <si>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</si>
  <si>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</si>
  <si>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</si>
  <si>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</si>
  <si>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</si>
  <si>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</si>
  <si>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</si>
  <si>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</si>
  <si>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</si>
  <si>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</si>
  <si>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</si>
  <si>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</si>
  <si>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</si>
  <si>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</si>
  <si>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</si>
  <si>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</si>
  <si>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</si>
  <si>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</si>
  <si>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</si>
  <si>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</si>
  <si>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</si>
  <si>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</si>
  <si>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</si>
  <si>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</si>
  <si>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</si>
  <si>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</si>
  <si>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</si>
  <si>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</si>
  <si>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</si>
  <si>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</si>
  <si>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</si>
  <si>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</si>
  <si>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</si>
  <si>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</si>
  <si>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</si>
  <si>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</si>
  <si>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</si>
  <si>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</si>
  <si>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</si>
  <si>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</si>
  <si>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</si>
  <si>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</si>
  <si>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</si>
  <si>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</si>
  <si>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</si>
  <si>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</si>
  <si>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</si>
  <si>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</si>
  <si>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</si>
  <si>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</si>
  <si>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</si>
  <si>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</si>
  <si>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</si>
  <si>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</si>
  <si>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</si>
  <si>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</si>
  <si>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</si>
  <si>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</si>
  <si>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</si>
  <si>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</si>
  <si>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</si>
  <si>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</si>
  <si>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</si>
  <si>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</si>
  <si>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</si>
  <si>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</si>
  <si>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</si>
  <si>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</si>
  <si>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</si>
  <si>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</si>
  <si>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</si>
  <si>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</si>
  <si>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</si>
  <si>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</si>
  <si>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</si>
  <si>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</si>
  <si>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</si>
  <si>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</si>
  <si>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</si>
  <si>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</si>
  <si>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</si>
  <si>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</si>
  <si>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</si>
  <si>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</si>
  <si>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</si>
  <si>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</si>
  <si>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</si>
  <si>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</si>
  <si>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</si>
  <si>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</si>
  <si>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</si>
  <si>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</si>
  <si>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</si>
  <si>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</si>
  <si>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</si>
  <si>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</si>
  <si>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</si>
  <si>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</si>
  <si>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</si>
  <si>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</si>
  <si>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</si>
  <si>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</si>
  <si>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</si>
  <si>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</si>
  <si>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</si>
  <si>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</si>
  <si>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</si>
  <si>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</si>
  <si>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</si>
  <si>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</si>
  <si>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</si>
  <si>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</si>
  <si>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</si>
  <si>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</si>
  <si>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</si>
  <si>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</si>
  <si>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</si>
  <si>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</si>
  <si>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</si>
  <si>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</si>
  <si>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</si>
  <si>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</si>
  <si>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</si>
  <si>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</si>
  <si>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</si>
  <si>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</si>
  <si>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</si>
  <si>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</si>
  <si>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</si>
  <si>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</si>
  <si>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</si>
  <si>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</si>
  <si>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</si>
  <si>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</si>
  <si>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</si>
  <si>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</si>
  <si>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</si>
  <si>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</si>
  <si>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</si>
  <si>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</si>
  <si>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</si>
  <si>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</si>
  <si>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</si>
  <si>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</si>
  <si>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</si>
  <si>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</si>
  <si>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</si>
  <si>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</si>
  <si>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</si>
  <si>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</si>
  <si>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</si>
  <si>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</si>
  <si>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</si>
  <si>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</si>
  <si>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</si>
  <si>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</si>
  <si>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</si>
  <si>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</si>
  <si>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</si>
  <si>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</si>
  <si>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</si>
  <si>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</si>
  <si>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</si>
  <si>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</si>
  <si>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</si>
  <si>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</si>
  <si>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</si>
  <si>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</si>
  <si>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</si>
  <si>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</si>
  <si>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</si>
  <si>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</si>
  <si>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</si>
  <si>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</si>
  <si>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</si>
  <si>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</si>
  <si>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</si>
  <si>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</si>
  <si>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</si>
  <si>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</si>
  <si>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</si>
  <si>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</si>
  <si>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</si>
  <si>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</si>
  <si>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</si>
  <si>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</si>
  <si>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</si>
  <si>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</si>
  <si>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</si>
  <si>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</si>
  <si>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</si>
  <si>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</si>
  <si>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</si>
  <si>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</si>
  <si>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</si>
  <si>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</si>
  <si>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</si>
  <si>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</si>
  <si>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</si>
  <si>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</si>
  <si>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</si>
  <si>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</si>
  <si>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</si>
  <si>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</si>
  <si>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</si>
  <si>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</si>
  <si>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</si>
  <si>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</si>
  <si>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</si>
  <si>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</si>
  <si>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</si>
  <si>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</si>
  <si>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</si>
  <si>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</si>
  <si>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</si>
  <si>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</si>
  <si>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</si>
  <si>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</si>
  <si>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</si>
  <si>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</si>
  <si>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</si>
  <si>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</si>
  <si>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</si>
  <si>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</si>
  <si>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</si>
  <si>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</si>
  <si>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</si>
  <si>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</si>
  <si>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</si>
  <si>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</si>
  <si>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</si>
  <si>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</si>
  <si>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</si>
  <si>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</si>
  <si>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</si>
  <si>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</si>
  <si>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</si>
  <si>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</si>
  <si>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</si>
  <si>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</si>
  <si>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</si>
  <si>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</si>
  <si>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</si>
  <si>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</si>
  <si>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</si>
  <si>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</si>
  <si>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</si>
  <si>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</si>
  <si>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</si>
  <si>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</si>
  <si>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</si>
  <si>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</si>
  <si>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</si>
  <si>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</si>
  <si>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</si>
  <si>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</si>
  <si>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</si>
  <si>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</si>
  <si>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</si>
  <si>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</si>
  <si>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</si>
  <si>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</si>
  <si>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</si>
  <si>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</si>
  <si>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</si>
  <si>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</si>
  <si>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</si>
  <si>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</si>
  <si>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</si>
  <si>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</si>
  <si>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</si>
  <si>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</si>
  <si>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</si>
  <si>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</si>
  <si>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</si>
  <si>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</si>
  <si>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</si>
  <si>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</si>
  <si>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</si>
  <si>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</si>
  <si>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</si>
  <si>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</si>
  <si>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</si>
  <si>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</si>
  <si>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</si>
  <si>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</si>
  <si>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</si>
  <si>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</si>
  <si>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</si>
  <si>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</si>
  <si>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</si>
  <si>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</si>
  <si>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</si>
  <si>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</si>
  <si>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</si>
  <si>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</si>
  <si>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</si>
  <si>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</si>
  <si>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</si>
  <si>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</si>
  <si>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</si>
  <si>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</si>
  <si>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</si>
  <si>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</si>
  <si>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</si>
  <si>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</si>
  <si>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</si>
  <si>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</si>
  <si>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</si>
  <si>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</si>
  <si>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</si>
  <si>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</si>
  <si>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</si>
  <si>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</si>
  <si>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</si>
  <si>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</si>
  <si>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</si>
  <si>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</si>
  <si>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</si>
  <si>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</si>
  <si>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</si>
  <si>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</si>
  <si>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</si>
  <si>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</si>
  <si>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</si>
  <si>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</si>
  <si>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</si>
  <si>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</si>
  <si>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</si>
  <si>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</si>
  <si>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</si>
  <si>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</si>
  <si>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</si>
  <si>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</si>
  <si>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</si>
  <si>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</si>
  <si>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</si>
  <si>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</si>
  <si>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</si>
  <si>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</si>
  <si>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</si>
  <si>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</si>
  <si>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</si>
  <si>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</si>
  <si>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</si>
  <si>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</si>
  <si>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</si>
  <si>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</si>
  <si>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</si>
  <si>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</si>
  <si>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</si>
  <si>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</si>
  <si>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</si>
  <si>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</si>
  <si>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</si>
  <si>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</si>
  <si>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</si>
  <si>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</si>
  <si>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</si>
  <si>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</si>
  <si>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</si>
  <si>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</si>
  <si>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</si>
  <si>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</si>
  <si>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</si>
  <si>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</si>
  <si>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</si>
  <si>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</si>
  <si>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</si>
  <si>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</si>
  <si>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</si>
  <si>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</si>
  <si>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</si>
  <si>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</si>
  <si>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</si>
  <si>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</si>
  <si>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</si>
  <si>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</si>
  <si>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</si>
  <si>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</si>
  <si>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</si>
  <si>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</si>
  <si>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</si>
  <si>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</si>
  <si>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</si>
  <si>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</si>
  <si>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</si>
  <si>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</si>
  <si>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</si>
  <si>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</si>
  <si>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</si>
  <si>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</si>
  <si>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</si>
  <si>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</si>
  <si>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</si>
  <si>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</si>
  <si>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</si>
  <si>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</si>
  <si>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</si>
  <si>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</si>
  <si>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</si>
  <si>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</si>
  <si>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</si>
  <si>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</si>
  <si>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</si>
  <si>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</si>
  <si>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</si>
  <si>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</si>
  <si>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</si>
  <si>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</si>
  <si>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</si>
  <si>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</si>
  <si>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</si>
  <si>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</si>
  <si>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</si>
  <si>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</si>
  <si>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</si>
  <si>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</si>
  <si>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</si>
  <si>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</si>
  <si>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</si>
  <si>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</si>
  <si>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</si>
  <si>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</si>
  <si>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</si>
  <si>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</si>
  <si>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</si>
  <si>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</si>
  <si>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</si>
  <si>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</si>
  <si>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</si>
  <si>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</si>
  <si>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</si>
  <si>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</si>
  <si>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</si>
  <si>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</si>
  <si>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</si>
  <si>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</si>
  <si>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</si>
  <si>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</si>
  <si>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</si>
  <si>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</si>
  <si>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</si>
  <si>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</si>
  <si>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</si>
  <si>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</si>
  <si>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</si>
  <si>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</si>
  <si>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</si>
  <si>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</si>
  <si>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</si>
  <si>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</si>
  <si>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</si>
  <si>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</si>
  <si>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</si>
  <si>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</si>
  <si>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</si>
  <si>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</si>
  <si>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</si>
  <si>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</si>
  <si>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</si>
  <si>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</si>
  <si>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</si>
  <si>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</si>
  <si>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</si>
  <si>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</si>
  <si>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</si>
  <si>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</si>
  <si>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</si>
  <si>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</si>
  <si>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</si>
  <si>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</si>
  <si>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</si>
  <si>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</si>
  <si>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</si>
  <si>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</si>
  <si>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</si>
  <si>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</si>
  <si>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</si>
  <si>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</si>
  <si>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</si>
  <si>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</si>
  <si>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</si>
  <si>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</si>
  <si>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</si>
  <si>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</si>
  <si>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</si>
  <si>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</si>
  <si>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</si>
  <si>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</si>
  <si>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</si>
  <si>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</si>
  <si>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</si>
  <si>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</si>
  <si>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</si>
  <si>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</si>
  <si>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</si>
  <si>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</si>
  <si>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</si>
  <si>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</si>
  <si>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</si>
  <si>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</si>
  <si>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</si>
  <si>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</si>
  <si>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</si>
  <si>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</si>
  <si>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</si>
  <si>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</si>
  <si>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</si>
  <si>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</si>
  <si>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</si>
  <si>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</si>
  <si>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</si>
  <si>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</si>
  <si>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</si>
  <si>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</si>
  <si>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</si>
  <si>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</si>
  <si>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</si>
  <si>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</si>
  <si>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</si>
  <si>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</si>
  <si>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</si>
  <si>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</si>
  <si>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</si>
  <si>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</si>
  <si>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</si>
  <si>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</si>
  <si>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</si>
  <si>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</si>
  <si>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</si>
  <si>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</si>
  <si>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</si>
  <si>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</si>
  <si>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</si>
  <si>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</si>
  <si>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</si>
  <si>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</si>
  <si>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</si>
  <si>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</si>
  <si>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</si>
  <si>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</si>
  <si>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</si>
  <si>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</si>
  <si>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</si>
  <si>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</si>
  <si>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</si>
  <si>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</si>
  <si>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</si>
  <si>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</si>
  <si>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</si>
  <si>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</si>
  <si>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</si>
  <si>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</si>
  <si>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</si>
  <si>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</si>
  <si>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</si>
  <si>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</si>
  <si>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</si>
  <si>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</si>
  <si>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</si>
  <si>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</si>
  <si>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</si>
  <si>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</si>
  <si>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</si>
  <si>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</si>
  <si>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</si>
  <si>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</si>
  <si>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</si>
  <si>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</si>
  <si>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</si>
  <si>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</si>
  <si>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</si>
  <si>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</si>
  <si>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</si>
  <si>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</si>
  <si>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</si>
  <si>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</si>
  <si>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</si>
  <si>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</si>
  <si>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</si>
  <si>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</si>
  <si>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</si>
  <si>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</si>
  <si>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</si>
  <si>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</si>
  <si>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</si>
  <si>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</si>
  <si>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</si>
  <si>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</si>
  <si>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</si>
  <si>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</si>
  <si>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</si>
  <si>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</si>
  <si>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</si>
  <si>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</si>
  <si>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</si>
  <si>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</si>
  <si>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</si>
  <si>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</si>
  <si>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</si>
  <si>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</si>
  <si>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</si>
  <si>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</si>
  <si>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</si>
  <si>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</si>
  <si>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</si>
  <si>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</si>
  <si>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</si>
  <si>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</si>
  <si>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</si>
  <si>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</si>
  <si>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</si>
  <si>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</si>
  <si>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</si>
  <si>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</si>
  <si>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</si>
  <si>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</si>
  <si>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</si>
  <si>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</si>
  <si>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</si>
  <si>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</si>
  <si>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</si>
  <si>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</si>
  <si>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</si>
  <si>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</si>
  <si>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</si>
  <si>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</si>
  <si>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</si>
  <si>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</si>
  <si>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</si>
  <si>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</si>
  <si>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</si>
  <si>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</si>
  <si>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</si>
  <si>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</si>
  <si>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</si>
  <si>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</si>
  <si>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</si>
  <si>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</si>
  <si>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</si>
  <si>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</si>
  <si>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</si>
  <si>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</si>
  <si>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</si>
  <si>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</si>
  <si>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</si>
  <si>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</si>
  <si>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</si>
  <si>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</si>
  <si>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</si>
  <si>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</si>
  <si>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</si>
  <si>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</si>
  <si>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</si>
  <si>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</si>
  <si>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</si>
  <si>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</si>
  <si>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</si>
  <si>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</si>
  <si>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</si>
  <si>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</si>
  <si>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</si>
  <si>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</si>
  <si>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</si>
  <si>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</si>
  <si>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</si>
  <si>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</si>
  <si>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</si>
  <si>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</si>
  <si>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</si>
  <si>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</si>
  <si>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</si>
  <si>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</si>
  <si>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</si>
  <si>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</si>
  <si>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</si>
  <si>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</si>
  <si>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</si>
  <si>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</si>
  <si>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</si>
  <si>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</si>
  <si>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</si>
  <si>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</si>
  <si>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</si>
  <si>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</si>
  <si>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</si>
  <si>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</si>
  <si>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</si>
  <si>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</si>
  <si>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</si>
  <si>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</si>
  <si>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</si>
  <si>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</si>
  <si>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</si>
  <si>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</si>
  <si>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</si>
  <si>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</si>
  <si>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</si>
  <si>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</si>
  <si>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</si>
  <si>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</si>
  <si>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</si>
  <si>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</si>
  <si>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</si>
  <si>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</si>
  <si>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</si>
  <si>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</si>
  <si>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</si>
  <si>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</si>
  <si>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</si>
  <si>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</si>
  <si>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</si>
  <si>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</si>
  <si>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</si>
  <si>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</si>
  <si>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</si>
  <si>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</si>
  <si>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</si>
  <si>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</si>
  <si>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</si>
  <si>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</si>
  <si>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</si>
  <si>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</si>
  <si>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</si>
  <si>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</si>
  <si>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</si>
  <si>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</si>
  <si>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</si>
  <si>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</si>
  <si>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</si>
  <si>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</si>
  <si>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</si>
  <si>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</si>
  <si>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</si>
  <si>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</si>
  <si>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</si>
  <si>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</si>
  <si>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</si>
  <si>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</si>
  <si>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</si>
  <si>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</si>
  <si>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</si>
  <si>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</si>
  <si>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</si>
  <si>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</si>
  <si>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</si>
  <si>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</si>
  <si>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</si>
  <si>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</si>
  <si>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</si>
  <si>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</si>
  <si>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</si>
  <si>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</si>
  <si>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</si>
  <si>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</si>
  <si>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</si>
  <si>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</si>
  <si>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</si>
  <si>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</si>
  <si>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</si>
  <si>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</si>
  <si>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</si>
  <si>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</si>
  <si>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</si>
  <si>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</si>
  <si>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</si>
  <si>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</si>
  <si>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</si>
  <si>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</si>
  <si>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</si>
  <si>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</si>
  <si>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</si>
  <si>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</si>
  <si>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</si>
  <si>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</si>
  <si>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</si>
  <si>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</si>
  <si>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</si>
  <si>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</si>
  <si>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</si>
  <si>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</si>
  <si>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</si>
  <si>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</si>
  <si>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</si>
  <si>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</si>
  <si>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</si>
  <si>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</si>
  <si>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</si>
  <si>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</si>
  <si>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</si>
  <si>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</si>
  <si>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</si>
  <si>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</si>
  <si>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</si>
  <si>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</si>
  <si>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</si>
  <si>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</si>
  <si>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</si>
  <si>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</si>
  <si>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</si>
  <si>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</si>
  <si>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</si>
  <si>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</si>
  <si>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</si>
  <si>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</si>
  <si>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</si>
  <si>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</si>
  <si>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</si>
  <si>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</si>
  <si>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</si>
  <si>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</si>
  <si>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</si>
  <si>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</si>
  <si>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</si>
  <si>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</si>
  <si>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</si>
  <si>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</si>
  <si>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</si>
  <si>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</si>
  <si>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</si>
  <si>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</si>
  <si>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</si>
  <si>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</si>
  <si>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</si>
  <si>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</si>
  <si>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</si>
  <si>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</si>
  <si>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</si>
  <si>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</si>
  <si>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</si>
  <si>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</si>
  <si>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</si>
  <si>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</si>
  <si>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</si>
  <si>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</si>
  <si>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</si>
  <si>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</si>
  <si>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</si>
  <si>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</si>
  <si>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</si>
  <si>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</si>
  <si>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</si>
  <si>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</si>
  <si>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</si>
  <si>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</si>
  <si>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</si>
  <si>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</si>
  <si>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</si>
  <si>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</si>
  <si>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</si>
  <si>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</si>
  <si>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</si>
  <si>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</si>
  <si>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</si>
  <si>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</si>
  <si>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</si>
  <si>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</si>
  <si>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</si>
  <si>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</si>
  <si>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</si>
  <si>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</si>
  <si>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</si>
  <si>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</si>
  <si>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</si>
  <si>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</si>
  <si>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</si>
  <si>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</si>
  <si>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</si>
  <si>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</si>
  <si>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</si>
  <si>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</si>
  <si>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</si>
  <si>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</si>
  <si>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</si>
  <si>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</si>
  <si>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</si>
  <si>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</si>
  <si>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</si>
  <si>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</si>
  <si>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</si>
  <si>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</si>
  <si>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</si>
  <si>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</si>
  <si>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</si>
  <si>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</si>
  <si>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</si>
  <si>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</si>
  <si>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</si>
  <si>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</si>
  <si>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</si>
  <si>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</si>
  <si>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</si>
  <si>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</si>
  <si>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</si>
  <si>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</si>
  <si>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</si>
  <si>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</si>
  <si>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</si>
  <si>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</si>
  <si>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</si>
  <si>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</si>
  <si>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</si>
  <si>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</si>
  <si>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</si>
  <si>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</si>
  <si>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</si>
  <si>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</si>
  <si>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</si>
  <si>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</si>
  <si>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</si>
  <si>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</si>
  <si>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</si>
  <si>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</si>
  <si>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</si>
  <si>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</si>
  <si>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</si>
  <si>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</si>
  <si>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</si>
  <si>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</si>
  <si>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</si>
  <si>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</si>
  <si>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</si>
  <si>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</si>
  <si>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</si>
  <si>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</si>
  <si>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</si>
  <si>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</si>
  <si>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</si>
  <si>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</si>
  <si>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</si>
  <si>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</si>
  <si>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</si>
  <si>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</si>
  <si>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</si>
  <si>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</si>
  <si>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</si>
  <si>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</si>
  <si>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</si>
  <si>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</si>
  <si>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</si>
  <si>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</si>
  <si>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</si>
  <si>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</si>
  <si>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</si>
  <si>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</si>
  <si>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</si>
  <si>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</si>
  <si>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</si>
  <si>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</si>
  <si>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</si>
  <si>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</si>
  <si>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</si>
  <si>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</si>
  <si>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</si>
  <si>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</si>
  <si>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</si>
  <si>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</si>
  <si>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</si>
  <si>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</si>
  <si>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</si>
  <si>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</si>
  <si>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</si>
  <si>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</si>
  <si>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</si>
  <si>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</si>
  <si>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</si>
  <si>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</si>
  <si>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</si>
  <si>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</si>
  <si>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</si>
  <si>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</si>
  <si>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</si>
  <si>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</si>
  <si>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</si>
  <si>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</si>
  <si>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</si>
  <si>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</si>
  <si>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</si>
  <si>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</si>
  <si>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</si>
  <si>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</si>
  <si>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</si>
  <si>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</si>
  <si>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</si>
  <si>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</si>
  <si>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</si>
  <si>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</si>
  <si>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</si>
  <si>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</si>
  <si>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</si>
  <si>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</si>
  <si>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</si>
  <si>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</si>
  <si>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</si>
  <si>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</si>
  <si>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</si>
  <si>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</si>
  <si>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</si>
  <si>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</si>
  <si>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</si>
  <si>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</si>
  <si>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</si>
  <si>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</si>
  <si>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</si>
  <si>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</si>
  <si>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</si>
  <si>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</si>
  <si>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</si>
  <si>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</si>
  <si>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</si>
  <si>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</si>
  <si>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</si>
  <si>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</si>
  <si>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</si>
  <si>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</si>
  <si>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</si>
  <si>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</si>
  <si>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</si>
  <si>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</si>
  <si>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</si>
  <si>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</si>
  <si>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</si>
  <si>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</si>
  <si>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</si>
  <si>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</si>
  <si>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</si>
  <si>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</si>
  <si>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</si>
  <si>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</si>
  <si>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</si>
  <si>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</si>
  <si>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</si>
  <si>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</si>
  <si>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</si>
  <si>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</si>
  <si>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</si>
  <si>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</si>
  <si>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</si>
  <si>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</si>
  <si>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</si>
  <si>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</si>
  <si>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</si>
  <si>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</si>
  <si>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</si>
  <si>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</si>
  <si>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</si>
  <si>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</si>
  <si>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</si>
  <si>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</si>
  <si>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</si>
  <si>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</si>
  <si>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</si>
  <si>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</si>
  <si>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</si>
  <si>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</si>
  <si>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</si>
  <si>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</si>
  <si>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</si>
  <si>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</si>
  <si>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</si>
  <si>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</si>
  <si>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</si>
  <si>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</si>
  <si>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</si>
  <si>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</si>
  <si>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</si>
  <si>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</si>
  <si>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</si>
  <si>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</si>
  <si>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</si>
  <si>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</si>
  <si>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</si>
  <si>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</si>
  <si>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</si>
  <si>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</si>
  <si>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</si>
  <si>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</si>
  <si>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</si>
  <si>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</si>
  <si>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</si>
  <si>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</si>
  <si>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</si>
  <si>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</si>
  <si>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</si>
  <si>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</si>
  <si>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</si>
  <si>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</si>
  <si>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</si>
  <si>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</si>
  <si>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</si>
  <si>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</si>
  <si>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</si>
  <si>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</si>
  <si>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</si>
  <si>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</si>
  <si>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</si>
  <si>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</si>
  <si>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</si>
  <si>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</si>
  <si>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</si>
  <si>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</si>
  <si>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</si>
  <si>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</si>
  <si>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</si>
  <si>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</si>
  <si>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</si>
  <si>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</si>
  <si>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</si>
  <si>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</si>
  <si>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</si>
  <si>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</si>
  <si>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</si>
  <si>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</si>
  <si>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</si>
  <si>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</si>
  <si>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</si>
  <si>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</si>
  <si>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</si>
  <si>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</si>
  <si>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</si>
  <si>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</si>
  <si>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</si>
  <si>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</si>
  <si>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</si>
  <si>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</si>
  <si>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</si>
  <si>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</si>
  <si>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</si>
  <si>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</si>
  <si>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</si>
  <si>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</si>
  <si>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</si>
  <si>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</si>
  <si>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</si>
  <si>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</si>
  <si>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</si>
  <si>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</si>
  <si>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</si>
  <si>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</si>
  <si>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</si>
  <si>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</si>
  <si>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</si>
  <si>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</si>
  <si>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</si>
  <si>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</si>
  <si>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</si>
  <si>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</si>
  <si>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</si>
  <si>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</si>
  <si>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</si>
  <si>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</si>
  <si>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</si>
  <si>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</si>
  <si>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</si>
  <si>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</si>
  <si>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</si>
  <si>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</si>
  <si>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</si>
  <si>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</si>
  <si>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</si>
  <si>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</si>
  <si>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</si>
  <si>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</si>
  <si>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</si>
  <si>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</si>
  <si>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</si>
  <si>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</si>
  <si>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</si>
  <si>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</si>
  <si>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</si>
  <si>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</si>
  <si>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</si>
  <si>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</si>
  <si>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</si>
  <si>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</si>
  <si>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</si>
  <si>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</si>
  <si>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</si>
  <si>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</si>
  <si>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</si>
  <si>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</si>
  <si>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</si>
  <si>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</si>
  <si>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</si>
  <si>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</si>
  <si>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</si>
  <si>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</si>
  <si>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</si>
  <si>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</si>
  <si>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</si>
  <si>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</si>
  <si>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</si>
  <si>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</si>
  <si>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</si>
  <si>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</si>
  <si>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</si>
  <si>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</si>
  <si>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</si>
  <si>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</si>
  <si>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</si>
  <si>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</si>
  <si>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</si>
  <si>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</si>
  <si>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</si>
  <si>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</si>
  <si>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</si>
  <si>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</si>
  <si>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</si>
  <si>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</si>
  <si>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</si>
  <si>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</si>
  <si>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</si>
  <si>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</si>
  <si>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</si>
  <si>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</si>
  <si>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</si>
  <si>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</si>
  <si>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</si>
  <si>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</si>
  <si>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</si>
  <si>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</si>
  <si>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</si>
  <si>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</si>
  <si>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</si>
  <si>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</si>
  <si>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</si>
  <si>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</si>
  <si>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</si>
  <si>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</si>
  <si>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</si>
  <si>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</si>
  <si>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</si>
  <si>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</si>
  <si>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</si>
  <si>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</si>
  <si>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</si>
  <si>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</si>
  <si>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</si>
  <si>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</si>
  <si>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</si>
  <si>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</si>
  <si>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</si>
  <si>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</si>
  <si>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</si>
  <si>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</si>
  <si>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</si>
  <si>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</si>
  <si>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</si>
  <si>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</si>
  <si>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</si>
  <si>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</si>
  <si>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</si>
  <si>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</si>
  <si>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</si>
  <si>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</si>
  <si>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</si>
  <si>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</si>
  <si>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</si>
  <si>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</si>
  <si>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</si>
  <si>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</si>
  <si>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</si>
  <si>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</si>
  <si>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</si>
  <si>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</si>
  <si>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</si>
  <si>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</si>
  <si>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</si>
  <si>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</si>
  <si>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</si>
  <si>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</si>
  <si>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</si>
  <si>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</si>
  <si>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</si>
  <si>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</si>
  <si>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</si>
  <si>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</si>
  <si>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</si>
  <si>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</si>
  <si>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</si>
  <si>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</si>
  <si>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</si>
  <si>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</si>
  <si>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</si>
  <si>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</si>
  <si>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</si>
  <si>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</si>
  <si>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</si>
  <si>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</si>
  <si>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</si>
  <si>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</si>
  <si>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</si>
  <si>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</si>
  <si>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</si>
  <si>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</si>
  <si>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</si>
  <si>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</si>
  <si>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</si>
  <si>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</si>
  <si>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</si>
  <si>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</si>
  <si>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</si>
  <si>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</si>
  <si>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</si>
  <si>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</si>
  <si>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</si>
  <si>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</si>
  <si>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</si>
  <si>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</si>
  <si>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</si>
  <si>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</si>
  <si>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</si>
  <si>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</si>
  <si>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</si>
  <si>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</si>
  <si>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</si>
  <si>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</si>
  <si>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</si>
  <si>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</si>
  <si>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</si>
  <si>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</si>
  <si>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</si>
  <si>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</si>
  <si>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</si>
  <si>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</si>
  <si>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</si>
  <si>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</si>
  <si>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</si>
  <si>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</si>
  <si>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</si>
  <si>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</si>
  <si>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</si>
  <si>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</si>
  <si>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</si>
  <si>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</si>
  <si>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</si>
  <si>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</si>
  <si>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</si>
  <si>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</si>
  <si>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</si>
  <si>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</si>
  <si>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</si>
  <si>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</si>
  <si>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</si>
  <si>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</si>
  <si>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</si>
  <si>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</si>
  <si>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</si>
  <si>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</si>
  <si>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</si>
  <si>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</si>
  <si>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</si>
  <si>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</si>
  <si>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</si>
  <si>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</si>
  <si>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</si>
  <si>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</si>
  <si>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</si>
  <si>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</si>
  <si>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</si>
  <si>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</si>
  <si>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</si>
  <si>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</si>
  <si>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</si>
  <si>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</si>
  <si>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</si>
  <si>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</si>
  <si>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</si>
  <si>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</si>
  <si>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</si>
  <si>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</si>
  <si>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</si>
  <si>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</si>
  <si>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</si>
  <si>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</si>
  <si>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</si>
  <si>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</si>
  <si>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</si>
  <si>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</si>
  <si>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</si>
  <si>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</si>
  <si>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</si>
  <si>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</si>
  <si>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</si>
  <si>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</si>
  <si>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</si>
  <si>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</si>
  <si>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</si>
  <si>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</si>
  <si>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</si>
  <si>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</si>
  <si>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</si>
  <si>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</si>
  <si>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</si>
  <si>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</si>
  <si>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</si>
  <si>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</si>
  <si>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</si>
  <si>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</si>
  <si>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</si>
  <si>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</si>
  <si>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</si>
  <si>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</si>
  <si>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</si>
  <si>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</si>
  <si>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</si>
  <si>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</si>
  <si>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</si>
  <si>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</si>
  <si>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</si>
  <si>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</si>
  <si>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</si>
  <si>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</si>
  <si>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</si>
  <si>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</si>
  <si>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</si>
  <si>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</si>
  <si>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</si>
  <si>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</si>
  <si>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</si>
  <si>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</si>
  <si>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</si>
  <si>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</si>
  <si>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</si>
  <si>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</si>
  <si>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</si>
  <si>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</si>
  <si>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</si>
  <si>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</si>
  <si>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</si>
  <si>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</si>
  <si>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</si>
  <si>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</si>
  <si>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</si>
  <si>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</si>
  <si>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</si>
  <si>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</si>
  <si>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</si>
  <si>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</si>
  <si>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</si>
  <si>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</si>
  <si>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</si>
  <si>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</si>
  <si>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</si>
  <si>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</si>
  <si>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</si>
  <si>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</si>
  <si>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</si>
  <si>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</si>
  <si>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</si>
  <si>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</si>
  <si>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</si>
  <si>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</si>
  <si>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</si>
  <si>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</si>
  <si>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</si>
  <si>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</si>
  <si>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</si>
  <si>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</si>
  <si>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</si>
  <si>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</si>
  <si>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</si>
  <si>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</si>
  <si>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</si>
  <si>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</si>
  <si>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</si>
  <si>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</si>
  <si>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</si>
  <si>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</si>
  <si>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</si>
  <si>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</si>
  <si>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</si>
  <si>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</si>
  <si>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</si>
  <si>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</si>
  <si>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</si>
  <si>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</si>
  <si>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</si>
  <si>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</si>
  <si>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</si>
  <si>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</si>
  <si>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</si>
  <si>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</si>
  <si>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</si>
  <si>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</si>
  <si>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</si>
  <si>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</si>
  <si>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</si>
  <si>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</si>
  <si>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</si>
  <si>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</si>
  <si>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</si>
  <si>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</si>
  <si>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</si>
  <si>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</si>
  <si>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</si>
  <si>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</si>
  <si>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</si>
  <si>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</si>
  <si>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</si>
  <si>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</si>
  <si>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</si>
  <si>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</si>
  <si>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</si>
  <si>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</si>
  <si>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</si>
  <si>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</si>
  <si>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</si>
  <si>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</si>
  <si>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</si>
  <si>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</si>
  <si>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</si>
  <si>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</si>
  <si>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</si>
  <si>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</si>
  <si>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</si>
  <si>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</si>
  <si>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</si>
  <si>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</si>
  <si>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</si>
  <si>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</si>
  <si>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</si>
  <si>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</si>
  <si>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</si>
  <si>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</si>
  <si>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</si>
  <si>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</si>
  <si>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</si>
  <si>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</si>
  <si>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</si>
  <si>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</si>
  <si>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</si>
  <si>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</si>
  <si>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</si>
  <si>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</si>
  <si>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</si>
  <si>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</si>
  <si>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</si>
  <si>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</si>
  <si>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</si>
  <si>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</si>
  <si>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</si>
  <si>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</si>
  <si>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</si>
  <si>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</si>
  <si>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</si>
  <si>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</si>
  <si>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</si>
  <si>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</si>
  <si>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</si>
  <si>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</si>
  <si>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</si>
  <si>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</si>
  <si>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</si>
  <si>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</si>
  <si>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</si>
  <si>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</si>
  <si>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</si>
  <si>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</si>
  <si>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</si>
  <si>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</si>
  <si>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</si>
  <si>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</si>
  <si>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</si>
  <si>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</si>
  <si>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</si>
  <si>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</si>
  <si>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</si>
  <si>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</si>
  <si>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</si>
  <si>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</si>
  <si>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</si>
  <si>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</si>
  <si>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</si>
  <si>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</si>
  <si>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</si>
  <si>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</si>
  <si>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</si>
  <si>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</si>
  <si>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</si>
  <si>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</si>
  <si>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</si>
  <si>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</si>
  <si>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</si>
  <si>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</si>
  <si>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</si>
  <si>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</si>
  <si>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</si>
  <si>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</si>
  <si>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</si>
  <si>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</si>
  <si>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</si>
  <si>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</si>
  <si>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</si>
  <si>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</si>
  <si>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</si>
  <si>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</si>
  <si>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</si>
  <si>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</si>
  <si>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</si>
  <si>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</si>
  <si>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</si>
  <si>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</si>
  <si>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</si>
  <si>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</si>
  <si>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</si>
  <si>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</si>
  <si>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</si>
  <si>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</si>
  <si>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</si>
  <si>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</si>
  <si>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</si>
  <si>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</si>
  <si>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</si>
  <si>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</si>
  <si>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</si>
  <si>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</si>
  <si>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</si>
  <si>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</si>
  <si>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</si>
  <si>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</si>
  <si>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</si>
  <si>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</si>
  <si>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</si>
  <si>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</si>
  <si>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</si>
  <si>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</si>
  <si>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</si>
  <si>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</si>
  <si>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</si>
  <si>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</si>
  <si>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</si>
  <si>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</si>
  <si>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</si>
  <si>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</si>
  <si>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</si>
  <si>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</si>
  <si>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</si>
  <si>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</si>
  <si>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</si>
  <si>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</si>
  <si>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</si>
  <si>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</si>
  <si>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</si>
  <si>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</si>
  <si>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</si>
  <si>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</si>
  <si>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</si>
  <si>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</si>
  <si>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</si>
  <si>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</si>
  <si>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</si>
  <si>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</si>
  <si>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</si>
  <si>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</si>
  <si>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</si>
  <si>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</si>
  <si>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</si>
  <si>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</si>
  <si>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</si>
  <si>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</si>
  <si>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</si>
  <si>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</si>
  <si>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</si>
  <si>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</si>
  <si>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</si>
  <si>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</si>
  <si>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</si>
  <si>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</si>
  <si>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</si>
  <si>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</si>
  <si>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</si>
  <si>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</si>
  <si>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</si>
  <si>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</si>
  <si>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</si>
  <si>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</si>
  <si>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</si>
  <si>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</si>
  <si>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</si>
  <si>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</si>
  <si>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</si>
  <si>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</si>
  <si>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</si>
  <si>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</si>
  <si>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</si>
  <si>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</si>
  <si>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</si>
  <si>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</si>
  <si>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</si>
  <si>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</si>
  <si>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</si>
  <si>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</si>
  <si>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</si>
  <si>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</si>
  <si>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</si>
  <si>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</si>
  <si>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</si>
  <si>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</si>
  <si>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</si>
  <si>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</si>
  <si>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</si>
  <si>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</si>
  <si>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</si>
  <si>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</si>
  <si>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</si>
  <si>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</si>
  <si>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</si>
  <si>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</si>
  <si>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</si>
  <si>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</si>
  <si>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</si>
  <si>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</si>
  <si>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</si>
  <si>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</si>
  <si>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</si>
  <si>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</si>
  <si>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</si>
  <si>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</si>
  <si>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</si>
  <si>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</si>
  <si>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</si>
  <si>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</si>
  <si>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</si>
  <si>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</si>
  <si>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</si>
  <si>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</si>
  <si>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</si>
  <si>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</si>
  <si>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</si>
  <si>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</si>
  <si>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</si>
  <si>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</si>
  <si>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</si>
  <si>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</si>
  <si>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</si>
  <si>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</si>
  <si>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</si>
  <si>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</si>
  <si>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</si>
  <si>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</si>
  <si>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</si>
  <si>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</si>
  <si>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</si>
  <si>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</si>
  <si>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</si>
  <si>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</si>
  <si>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</si>
  <si>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</si>
  <si>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</si>
  <si>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</si>
  <si>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</si>
  <si>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</si>
  <si>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</si>
  <si>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</si>
  <si>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</si>
  <si>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</si>
  <si>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</si>
  <si>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</si>
  <si>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</si>
  <si>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</si>
  <si>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</si>
  <si>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</si>
  <si>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</si>
  <si>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</si>
  <si>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</si>
  <si>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</si>
  <si>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</si>
  <si>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</si>
  <si>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</si>
  <si>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</si>
  <si>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</si>
  <si>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</si>
  <si>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</si>
  <si>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</si>
  <si>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</si>
  <si>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</si>
  <si>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</si>
  <si>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</si>
  <si>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</si>
  <si>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</si>
  <si>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</si>
  <si>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</si>
  <si>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</si>
  <si>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</si>
  <si>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</si>
  <si>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</si>
  <si>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</si>
  <si>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</si>
  <si>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</si>
  <si>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</si>
  <si>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</si>
  <si>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</si>
  <si>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</si>
  <si>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</si>
  <si>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</si>
  <si>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</si>
  <si>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</si>
  <si>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</si>
  <si>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</si>
  <si>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</si>
  <si>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</si>
  <si>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</si>
  <si>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</si>
  <si>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</si>
  <si>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</si>
  <si>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</si>
  <si>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</si>
  <si>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</si>
  <si>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</si>
  <si>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</si>
  <si>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</si>
  <si>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</si>
  <si>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</si>
  <si>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</si>
  <si>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</si>
  <si>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</si>
  <si>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</si>
  <si>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</si>
  <si>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</si>
  <si>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</si>
  <si>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</si>
  <si>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</si>
  <si>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</si>
  <si>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</si>
  <si>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</si>
  <si>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</si>
  <si>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</si>
  <si>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</si>
  <si>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</si>
  <si>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</si>
  <si>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</si>
  <si>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</si>
  <si>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</si>
  <si>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</si>
  <si>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</si>
  <si>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</si>
  <si>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</si>
  <si>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</si>
  <si>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</si>
  <si>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</si>
  <si>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</si>
  <si>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</si>
  <si>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</si>
  <si>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</si>
  <si>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</si>
  <si>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</si>
  <si>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</si>
  <si>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</si>
  <si>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</si>
  <si>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</si>
  <si>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</si>
  <si>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</si>
  <si>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</si>
  <si>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</si>
  <si>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</si>
  <si>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</si>
  <si>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</si>
  <si>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</si>
  <si>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</si>
  <si>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</si>
  <si>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</si>
  <si>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</si>
  <si>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</si>
  <si>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</si>
  <si>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</si>
  <si>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</si>
  <si>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</si>
  <si>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</si>
  <si>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</si>
  <si>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</si>
  <si>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</si>
  <si>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</si>
  <si>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</si>
  <si>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</si>
  <si>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</si>
  <si>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</si>
  <si>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</si>
  <si>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</si>
  <si>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</si>
  <si>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</si>
  <si>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</si>
  <si>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</si>
  <si>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</si>
  <si>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</si>
  <si>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</si>
  <si>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</si>
  <si>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</si>
  <si>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</si>
  <si>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</si>
  <si>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</si>
  <si>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</si>
  <si>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</si>
  <si>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</si>
  <si>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</si>
  <si>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</si>
  <si>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</si>
  <si>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</si>
  <si>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</si>
  <si>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</si>
  <si>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</si>
  <si>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</si>
  <si>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</si>
  <si>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</si>
  <si>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</si>
  <si>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</si>
  <si>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</si>
  <si>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</si>
  <si>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</si>
  <si>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</si>
  <si>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</si>
  <si>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</si>
  <si>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</si>
  <si>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</si>
  <si>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</si>
  <si>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</si>
  <si>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</si>
  <si>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</si>
  <si>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</si>
  <si>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</si>
  <si>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</si>
  <si>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</si>
  <si>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</si>
  <si>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</si>
  <si>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</si>
  <si>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</si>
  <si>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</si>
  <si>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</si>
  <si>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</si>
  <si>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</si>
  <si>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</si>
  <si>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</si>
  <si>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</si>
  <si>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</si>
  <si>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</si>
  <si>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</si>
  <si>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</si>
  <si>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</si>
  <si>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</si>
  <si>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</si>
  <si>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</si>
  <si>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</si>
  <si>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</si>
  <si>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</si>
  <si>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</si>
  <si>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</si>
  <si>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</si>
  <si>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</si>
  <si>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</si>
  <si>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</si>
  <si>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</si>
  <si>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</si>
  <si>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</si>
  <si>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</si>
  <si>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</si>
  <si>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</si>
  <si>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</si>
  <si>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</si>
  <si>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</si>
  <si>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</si>
  <si>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</si>
  <si>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</si>
  <si>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</si>
  <si>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</si>
  <si>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</si>
  <si>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</si>
  <si>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</si>
  <si>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</si>
  <si>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</si>
  <si>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</si>
  <si>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</si>
  <si>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</si>
  <si>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</si>
  <si>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</si>
  <si>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</si>
  <si>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</si>
  <si>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</si>
  <si>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</si>
  <si>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</si>
  <si>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</si>
  <si>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</si>
  <si>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</si>
  <si>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</si>
  <si>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</si>
  <si>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</si>
  <si>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</si>
  <si>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</si>
  <si>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</si>
  <si>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</si>
  <si>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</si>
  <si>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</si>
  <si>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</si>
  <si>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</si>
  <si>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</si>
  <si>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</si>
  <si>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</si>
  <si>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</si>
  <si>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</si>
  <si>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</si>
  <si>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</si>
  <si>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</si>
  <si>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</si>
  <si>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</si>
  <si>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</si>
  <si>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</si>
  <si>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</si>
  <si>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</si>
  <si>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</si>
  <si>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</si>
  <si>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</si>
  <si>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</si>
  <si>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</si>
  <si>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</si>
  <si>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</si>
  <si>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</si>
  <si>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</si>
  <si>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</si>
  <si>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</si>
  <si>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</si>
  <si>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</si>
  <si>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</si>
  <si>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</si>
  <si>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</si>
  <si>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</si>
  <si>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</si>
  <si>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</si>
  <si>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</si>
  <si>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</si>
  <si>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</si>
  <si>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</si>
  <si>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</si>
  <si>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</si>
  <si>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</si>
  <si>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</si>
  <si>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</si>
  <si>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</si>
  <si>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</si>
  <si>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</si>
  <si>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</si>
  <si>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</si>
  <si>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</si>
  <si>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</si>
  <si>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</si>
  <si>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</si>
  <si>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</si>
  <si>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</si>
  <si>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</si>
  <si>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</si>
  <si>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</si>
  <si>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</si>
  <si>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</si>
  <si>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</si>
  <si>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</si>
  <si>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</si>
  <si>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</si>
  <si>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</si>
  <si>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</si>
  <si>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</si>
  <si>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</si>
  <si>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</si>
  <si>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</si>
  <si>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</si>
  <si>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</si>
  <si>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</si>
  <si>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</si>
  <si>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</si>
  <si>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</si>
  <si>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</si>
  <si>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</si>
  <si>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</si>
  <si>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</si>
  <si>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</si>
  <si>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</si>
  <si>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</si>
  <si>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</si>
  <si>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</si>
  <si>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</si>
  <si>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</si>
  <si>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</si>
  <si>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</si>
  <si>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</si>
  <si>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</si>
  <si>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</si>
  <si>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</si>
  <si>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</si>
  <si>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</si>
  <si>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</si>
  <si>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</si>
  <si>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</si>
  <si>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</si>
  <si>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</si>
  <si>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</si>
  <si>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</si>
  <si>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</si>
  <si>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</si>
  <si>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</si>
  <si>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</si>
  <si>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</si>
  <si>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</si>
  <si>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</si>
  <si>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</si>
  <si>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</si>
  <si>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</si>
  <si>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</si>
  <si>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</si>
  <si>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</si>
  <si>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</si>
  <si>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</si>
  <si>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</si>
  <si>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</si>
  <si>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</si>
  <si>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</si>
  <si>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</si>
  <si>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</si>
  <si>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</si>
  <si>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</si>
  <si>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</si>
  <si>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</si>
  <si>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</si>
  <si>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</si>
  <si>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</si>
  <si>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</si>
  <si>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</si>
  <si>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</si>
  <si>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</si>
  <si>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</si>
  <si>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</si>
  <si>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</si>
  <si>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</si>
  <si>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</si>
  <si>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</si>
  <si>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</si>
  <si>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</si>
  <si>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</si>
  <si>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</si>
  <si>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</si>
  <si>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</si>
  <si>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</si>
  <si>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</si>
  <si>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</si>
  <si>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</si>
  <si>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</si>
  <si>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</si>
  <si>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</si>
  <si>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</si>
  <si>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</si>
  <si>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</si>
  <si>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</si>
  <si>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</si>
  <si>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</si>
  <si>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</si>
  <si>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</si>
  <si>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</si>
  <si>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</si>
  <si>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</si>
  <si>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</si>
  <si>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</si>
  <si>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</si>
  <si>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</si>
  <si>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</si>
  <si>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</si>
  <si>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</si>
  <si>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</si>
  <si>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</si>
  <si>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</si>
  <si>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</si>
  <si>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</si>
  <si>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</si>
  <si>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</si>
  <si>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</si>
  <si>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</si>
  <si>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</si>
  <si>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</si>
  <si>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</si>
  <si>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</si>
  <si>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</si>
  <si>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</si>
  <si>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</si>
  <si>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</si>
  <si>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</si>
  <si>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</si>
  <si>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</si>
  <si>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</si>
  <si>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</si>
  <si>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</si>
  <si>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</si>
  <si>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</si>
  <si>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</si>
  <si>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</si>
  <si>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</si>
  <si>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</si>
  <si>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</si>
  <si>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</si>
  <si>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</si>
  <si>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</si>
  <si>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</si>
  <si>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</si>
  <si>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</si>
  <si>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</si>
  <si>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</si>
  <si>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</si>
  <si>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</si>
  <si>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</si>
  <si>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</si>
  <si>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</si>
  <si>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</si>
  <si>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</si>
  <si>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</si>
  <si>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</si>
  <si>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</si>
  <si>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</si>
  <si>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</si>
  <si>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</si>
  <si>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</si>
  <si>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</si>
  <si>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</si>
  <si>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</si>
  <si>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</si>
  <si>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</si>
  <si>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</si>
  <si>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</si>
  <si>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</si>
  <si>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</si>
  <si>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</si>
  <si>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</si>
  <si>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</si>
  <si>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</si>
  <si>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</si>
  <si>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</si>
  <si>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</si>
  <si>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</si>
  <si>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</si>
  <si>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</si>
  <si>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</si>
  <si>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</si>
  <si>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</si>
  <si>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</si>
  <si>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</si>
  <si>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</si>
  <si>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</si>
  <si>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</si>
  <si>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</si>
  <si>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</si>
  <si>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</si>
  <si>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</si>
  <si>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</si>
  <si>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</si>
  <si>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</si>
  <si>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</si>
  <si>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</si>
  <si>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</si>
  <si>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</si>
  <si>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</si>
  <si>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</si>
  <si>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</si>
  <si>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</si>
  <si>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</si>
  <si>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</si>
  <si>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</si>
  <si>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</si>
  <si>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</si>
  <si>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</si>
  <si>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</si>
  <si>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</si>
  <si>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</si>
  <si>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</si>
  <si>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</si>
  <si>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</si>
  <si>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</si>
  <si>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</si>
  <si>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</si>
  <si>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</si>
  <si>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</si>
  <si>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</si>
  <si>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</si>
  <si>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</si>
  <si>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</si>
  <si>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</si>
  <si>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</si>
  <si>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</si>
  <si>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</si>
  <si>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</si>
  <si>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</si>
  <si>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</si>
  <si>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</si>
  <si>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</si>
  <si>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</si>
  <si>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</si>
  <si>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</si>
  <si>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</si>
  <si>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</si>
  <si>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</si>
  <si>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</si>
  <si>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</si>
  <si>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</si>
  <si>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</si>
  <si>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</si>
  <si>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</si>
  <si>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</si>
  <si>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</si>
  <si>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</si>
  <si>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</si>
  <si>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</si>
  <si>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</si>
  <si>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</si>
  <si>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</si>
  <si>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</si>
  <si>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</si>
  <si>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</si>
  <si>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</si>
  <si>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</si>
  <si>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</si>
  <si>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</si>
  <si>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</si>
  <si>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</si>
  <si>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</si>
  <si>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</si>
  <si>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</si>
  <si>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</si>
  <si>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</si>
  <si>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</si>
  <si>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</si>
  <si>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</si>
  <si>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</si>
  <si>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</si>
  <si>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</si>
  <si>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</si>
  <si>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</si>
  <si>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</si>
  <si>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</si>
  <si>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</si>
  <si>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</si>
  <si>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</si>
  <si>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</si>
  <si>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</si>
  <si>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</si>
  <si>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</si>
  <si>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</si>
  <si>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</si>
  <si>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</si>
  <si>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</si>
  <si>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</si>
  <si>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</si>
  <si>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</si>
  <si>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</si>
  <si>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</si>
  <si>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</si>
  <si>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</si>
  <si>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</si>
  <si>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</si>
  <si>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</si>
  <si>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</si>
  <si>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</si>
  <si>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</si>
  <si>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</si>
  <si>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</si>
  <si>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</si>
  <si>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</si>
  <si>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</si>
  <si>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</si>
  <si>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</si>
  <si>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</si>
  <si>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</si>
  <si>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</si>
  <si>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</si>
  <si>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</si>
  <si>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</si>
  <si>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</si>
  <si>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</si>
  <si>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</si>
  <si>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</si>
  <si>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</si>
  <si>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</si>
  <si>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</si>
  <si>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</si>
  <si>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</si>
  <si>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</si>
  <si>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</si>
  <si>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</si>
  <si>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</si>
  <si>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</si>
  <si>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</si>
  <si>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</si>
  <si>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</si>
  <si>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</si>
  <si>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</si>
  <si>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</si>
  <si>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</si>
  <si>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</si>
  <si>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</si>
  <si>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</si>
  <si>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</si>
  <si>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</si>
  <si>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</si>
  <si>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</si>
  <si>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</si>
  <si>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</si>
  <si>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</si>
  <si>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</si>
  <si>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</si>
  <si>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</si>
  <si>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</si>
  <si>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</si>
  <si>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</si>
  <si>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</si>
  <si>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</si>
  <si>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</si>
  <si>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</si>
  <si>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</si>
  <si>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</si>
  <si>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</si>
  <si>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</si>
  <si>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</si>
  <si>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</si>
  <si>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</si>
  <si>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</si>
  <si>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</si>
  <si>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</si>
  <si>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</si>
  <si>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</si>
  <si>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</si>
  <si>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</si>
  <si>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</si>
  <si>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</si>
  <si>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</si>
  <si>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</si>
  <si>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</si>
  <si>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</si>
  <si>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</si>
  <si>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</si>
  <si>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</si>
  <si>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</si>
  <si>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</si>
  <si>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</si>
  <si>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</si>
  <si>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</si>
  <si>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</si>
  <si>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</si>
  <si>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</si>
  <si>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</si>
  <si>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</si>
  <si>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</si>
  <si>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</si>
  <si>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</si>
  <si>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</si>
  <si>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</si>
  <si>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</si>
  <si>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</si>
  <si>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</si>
  <si>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</si>
  <si>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</si>
  <si>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</si>
  <si>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</si>
  <si>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</si>
  <si>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</si>
  <si>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</si>
  <si>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</si>
  <si>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</si>
  <si>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</si>
  <si>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</si>
  <si>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</si>
  <si>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</si>
  <si>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</si>
  <si>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</si>
  <si>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</si>
  <si>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</si>
  <si>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</si>
  <si>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</si>
  <si>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</si>
  <si>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</si>
  <si>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</si>
  <si>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</si>
  <si>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</si>
  <si>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</si>
  <si>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</si>
  <si>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</si>
  <si>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</si>
  <si>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</si>
  <si>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</si>
  <si>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</si>
  <si>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</si>
  <si>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</si>
  <si>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</si>
  <si>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</si>
  <si>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</si>
  <si>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</si>
  <si>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</si>
  <si>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</si>
  <si>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</si>
  <si>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</si>
  <si>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</si>
  <si>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</si>
  <si>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</si>
  <si>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</si>
  <si>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</si>
  <si>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</si>
  <si>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</si>
  <si>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</si>
  <si>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</si>
  <si>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</si>
  <si>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</si>
  <si>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</si>
  <si>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</si>
  <si>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</si>
  <si>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</si>
  <si>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</si>
  <si>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</si>
  <si>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</si>
  <si>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</si>
  <si>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</si>
  <si>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</si>
  <si>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</si>
  <si>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</si>
  <si>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</si>
  <si>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</si>
  <si>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</si>
  <si>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</si>
  <si>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</si>
  <si>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</si>
  <si>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</si>
  <si>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</si>
  <si>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</si>
  <si>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</si>
  <si>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</si>
  <si>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</si>
  <si>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</si>
  <si>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</si>
  <si>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</si>
  <si>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</si>
  <si>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</si>
  <si>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</si>
  <si>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</si>
  <si>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</si>
  <si>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</si>
  <si>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</si>
  <si>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</si>
  <si>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</si>
  <si>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</si>
  <si>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</si>
  <si>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</si>
  <si>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</si>
  <si>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</si>
  <si>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</si>
  <si>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</si>
  <si>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</si>
  <si>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</si>
  <si>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</si>
  <si>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</si>
  <si>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</si>
  <si>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</si>
  <si>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</si>
  <si>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</si>
  <si>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</si>
  <si>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</si>
  <si>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</si>
  <si>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</si>
  <si>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</si>
  <si>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</si>
  <si>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</si>
  <si>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</si>
  <si>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</si>
  <si>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</si>
  <si>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</si>
  <si>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</si>
  <si>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</si>
  <si>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</si>
  <si>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</si>
  <si>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</si>
  <si>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</si>
  <si>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</si>
  <si>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</si>
  <si>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</si>
  <si>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</si>
  <si>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</si>
  <si>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</si>
  <si>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</si>
  <si>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</si>
  <si>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</si>
  <si>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</si>
  <si>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</si>
  <si>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</si>
  <si>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</si>
  <si>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</si>
  <si>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</si>
  <si>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</si>
  <si>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</si>
  <si>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</si>
  <si>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</si>
  <si>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</si>
  <si>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</si>
  <si>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</si>
  <si>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</si>
  <si>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</si>
  <si>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</si>
  <si>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</si>
  <si>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</si>
  <si>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</si>
  <si>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</si>
  <si>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</si>
  <si>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</si>
  <si>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</si>
  <si>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</si>
  <si>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</si>
  <si>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</si>
  <si>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</si>
  <si>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</si>
  <si>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</si>
  <si>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</si>
  <si>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</si>
  <si>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</si>
  <si>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</si>
  <si>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</si>
  <si>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</si>
  <si>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</si>
  <si>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</si>
  <si>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</si>
  <si>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</si>
  <si>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</si>
  <si>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</si>
  <si>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</si>
  <si>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</si>
  <si>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</si>
  <si>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</si>
  <si>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</si>
  <si>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</si>
  <si>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</si>
  <si>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</si>
  <si>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</si>
  <si>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</si>
  <si>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</si>
  <si>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</si>
  <si>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</si>
  <si>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</si>
  <si>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</si>
  <si>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</si>
  <si>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</si>
  <si>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</si>
  <si>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</si>
  <si>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</si>
  <si>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</si>
  <si>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</si>
  <si>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</si>
  <si>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</si>
  <si>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</si>
  <si>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</si>
  <si>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</si>
  <si>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</si>
  <si>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</si>
  <si>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</si>
  <si>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</si>
  <si>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</si>
  <si>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</si>
  <si>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</si>
  <si>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</si>
  <si>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</si>
  <si>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</si>
  <si>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</si>
  <si>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</si>
  <si>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</si>
  <si>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</si>
  <si>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</si>
  <si>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</si>
  <si>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</si>
  <si>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</si>
  <si>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</si>
  <si>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</si>
  <si>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</si>
  <si>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</si>
  <si>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</si>
  <si>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</si>
  <si>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</si>
  <si>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</si>
  <si>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</si>
  <si>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</si>
  <si>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</si>
  <si>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</si>
  <si>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</si>
  <si>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</si>
  <si>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</si>
  <si>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</si>
  <si>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</si>
  <si>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</si>
  <si>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</si>
  <si>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</si>
  <si>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</si>
  <si>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</si>
  <si>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</si>
  <si>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</si>
  <si>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</si>
  <si>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</si>
  <si>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</si>
  <si>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</si>
  <si>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</si>
  <si>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</si>
  <si>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</si>
  <si>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</si>
  <si>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</si>
  <si>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</si>
  <si>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</si>
  <si>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</si>
  <si>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</si>
  <si>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</si>
  <si>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</si>
  <si>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</si>
  <si>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</si>
  <si>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</si>
  <si>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</si>
  <si>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</si>
  <si>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</si>
  <si>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</si>
  <si>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</si>
  <si>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</si>
  <si>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</si>
  <si>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</si>
  <si>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</si>
  <si>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</si>
  <si>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</si>
  <si>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</si>
  <si>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</si>
  <si>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</si>
  <si>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</si>
  <si>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</si>
  <si>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</si>
  <si>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</si>
  <si>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</si>
  <si>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</si>
  <si>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</si>
  <si>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</si>
  <si>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</si>
  <si>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</si>
  <si>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</si>
  <si>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</si>
  <si>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</si>
  <si>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</si>
  <si>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</si>
  <si>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</si>
  <si>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</si>
  <si>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</si>
  <si>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</si>
  <si>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</si>
  <si>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</si>
  <si>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</si>
  <si>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</si>
  <si>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</si>
  <si>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</si>
  <si>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</si>
  <si>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</si>
  <si>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</si>
  <si>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</si>
  <si>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</si>
  <si>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</si>
  <si>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</si>
  <si>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</si>
  <si>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</si>
  <si>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</si>
  <si>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</si>
  <si>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</si>
  <si>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</si>
  <si>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</si>
  <si>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</si>
  <si>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</si>
  <si>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</si>
  <si>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</si>
  <si>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</si>
  <si>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</si>
  <si>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</si>
  <si>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</si>
  <si>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</si>
  <si>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</si>
  <si>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</si>
  <si>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</si>
  <si>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</si>
  <si>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</si>
  <si>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</si>
  <si>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</si>
  <si>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</si>
  <si>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</si>
  <si>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</si>
  <si>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</si>
  <si>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</si>
  <si>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</si>
  <si>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</si>
  <si>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</si>
  <si>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</si>
  <si>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</si>
  <si>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</si>
  <si>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</si>
  <si>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</si>
  <si>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</si>
  <si>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</si>
  <si>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</si>
  <si>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</si>
  <si>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</si>
  <si>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</si>
  <si>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</si>
  <si>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</si>
  <si>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</si>
  <si>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</si>
  <si>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</si>
  <si>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</si>
  <si>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</si>
  <si>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</si>
  <si>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</si>
  <si>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</si>
  <si>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</si>
  <si>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</si>
  <si>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</si>
  <si>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</si>
  <si>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</si>
  <si>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</si>
  <si>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</si>
  <si>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</si>
  <si>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</si>
  <si>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</si>
  <si>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</si>
  <si>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</si>
  <si>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</si>
  <si>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</si>
  <si>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</si>
  <si>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</si>
  <si>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</si>
  <si>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</si>
  <si>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</si>
  <si>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</si>
  <si>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</si>
  <si>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</si>
  <si>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</si>
  <si>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</si>
  <si>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</si>
  <si>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</si>
  <si>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</si>
  <si>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</si>
  <si>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</si>
  <si>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</si>
  <si>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</si>
  <si>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</si>
  <si>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</si>
  <si>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</si>
  <si>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</si>
  <si>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</si>
  <si>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</si>
  <si>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</si>
  <si>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</si>
  <si>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</si>
  <si>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</si>
  <si>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</si>
  <si>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</si>
  <si>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</si>
  <si>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</si>
  <si>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</si>
  <si>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</si>
  <si>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</si>
  <si>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</si>
  <si>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</si>
  <si>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</si>
  <si>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</si>
  <si>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</si>
  <si>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</si>
  <si>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</si>
  <si>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</si>
  <si>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</si>
  <si>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</si>
  <si>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</si>
  <si>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</si>
  <si>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</si>
  <si>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</si>
  <si>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</si>
  <si>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</si>
  <si>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</si>
  <si>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</si>
  <si>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</si>
  <si>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</si>
  <si>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</si>
  <si>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</si>
  <si>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</si>
  <si>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</si>
  <si>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</si>
  <si>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</si>
  <si>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</si>
  <si>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</si>
  <si>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</si>
  <si>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</si>
  <si>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</si>
  <si>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</si>
  <si>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</si>
  <si>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</si>
  <si>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</si>
  <si>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</si>
  <si>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</si>
  <si>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</si>
  <si>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</si>
  <si>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</si>
  <si>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</si>
  <si>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</si>
  <si>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</si>
  <si>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</si>
  <si>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</si>
  <si>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</si>
  <si>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</si>
  <si>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</si>
  <si>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</si>
  <si>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</si>
  <si>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</si>
  <si>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</si>
  <si>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</si>
  <si>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</si>
  <si>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</si>
  <si>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</si>
  <si>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</si>
  <si>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</si>
  <si>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</si>
  <si>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</si>
  <si>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</si>
  <si>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</si>
  <si>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</si>
  <si>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</si>
  <si>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</si>
  <si>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</si>
  <si>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</si>
  <si>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</si>
  <si>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</si>
  <si>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</si>
  <si>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</si>
  <si>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</si>
  <si>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</si>
  <si>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</si>
  <si>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</si>
  <si>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</si>
  <si>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</si>
  <si>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</si>
  <si>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</si>
  <si>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</si>
  <si>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</si>
  <si>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</si>
  <si>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</si>
  <si>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</si>
  <si>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</si>
  <si>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</si>
  <si>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</si>
  <si>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</si>
  <si>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</si>
  <si>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</si>
  <si>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</si>
  <si>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</si>
  <si>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</si>
  <si>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</si>
  <si>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</si>
  <si>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</si>
  <si>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</si>
  <si>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</si>
  <si>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</si>
  <si>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</si>
  <si>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</si>
  <si>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</si>
  <si>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</si>
  <si>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</si>
  <si>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</si>
  <si>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</si>
  <si>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</si>
  <si>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</si>
  <si>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</si>
  <si>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</si>
  <si>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</si>
  <si>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</si>
  <si>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</si>
  <si>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</si>
  <si>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</si>
  <si>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</si>
  <si>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</si>
  <si>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</si>
  <si>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</si>
  <si>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</si>
  <si>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</si>
  <si>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</si>
  <si>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</si>
  <si>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</si>
  <si>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</si>
  <si>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</si>
  <si>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</si>
  <si>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</si>
  <si>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</si>
  <si>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</si>
  <si>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</si>
  <si>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</si>
  <si>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</si>
  <si>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</si>
  <si>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</si>
  <si>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</si>
  <si>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</si>
  <si>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</si>
  <si>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</si>
  <si>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</si>
  <si>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</si>
  <si>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</si>
  <si>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</si>
  <si>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</si>
  <si>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</si>
  <si>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</si>
  <si>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</si>
  <si>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</si>
  <si>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</si>
  <si>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</si>
  <si>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</si>
  <si>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</si>
  <si>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</si>
  <si>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</si>
  <si>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</si>
  <si>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</si>
  <si>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</si>
  <si>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</si>
  <si>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</si>
  <si>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</si>
  <si>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</si>
  <si>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</si>
  <si>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</si>
  <si>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</si>
  <si>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</si>
  <si>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</si>
  <si>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</si>
  <si>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</si>
  <si>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</si>
  <si>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</si>
  <si>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</si>
  <si>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</si>
  <si>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</si>
  <si>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</si>
  <si>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</si>
  <si>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</si>
  <si>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</si>
  <si>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</si>
  <si>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</si>
  <si>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</si>
  <si>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</si>
  <si>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</si>
  <si>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</si>
  <si>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</si>
  <si>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</si>
  <si>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</si>
  <si>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</si>
  <si>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</si>
  <si>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</si>
  <si>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</si>
  <si>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</si>
  <si>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</si>
  <si>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</si>
  <si>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</si>
  <si>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</si>
  <si>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</si>
  <si>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</si>
  <si>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</si>
  <si>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</si>
  <si>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</si>
  <si>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</si>
  <si>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</si>
  <si>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</si>
  <si>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</si>
  <si>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</si>
  <si>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</si>
  <si>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</si>
  <si>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</si>
  <si>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</si>
  <si>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</si>
  <si>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</si>
  <si>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</si>
  <si>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</si>
  <si>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</si>
  <si>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</si>
  <si>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</si>
  <si>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</si>
  <si>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</si>
  <si>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</si>
  <si>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</si>
  <si>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</si>
  <si>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</si>
  <si>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</si>
  <si>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</si>
  <si>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</si>
  <si>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</si>
  <si>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</si>
  <si>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</si>
  <si>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</si>
  <si>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</si>
  <si>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</si>
  <si>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</si>
  <si>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</si>
  <si>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</si>
  <si>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</si>
  <si>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</si>
  <si>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</si>
  <si>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</si>
  <si>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</si>
  <si>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</si>
  <si>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</si>
  <si>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</si>
  <si>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</si>
  <si>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</si>
  <si>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</si>
  <si>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</si>
  <si>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</si>
  <si>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</si>
  <si>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</si>
  <si>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</si>
  <si>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</si>
  <si>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</si>
  <si>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</si>
  <si>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</si>
  <si>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</si>
  <si>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</si>
  <si>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</si>
  <si>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</si>
  <si>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</si>
  <si>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</si>
  <si>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</si>
  <si>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</si>
  <si>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</si>
  <si>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</si>
  <si>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</si>
  <si>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</si>
  <si>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</si>
  <si>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</si>
  <si>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</si>
  <si>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</si>
  <si>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</si>
  <si>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</si>
  <si>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</si>
  <si>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</si>
  <si>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</si>
  <si>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</si>
  <si>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</si>
  <si>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</si>
  <si>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</si>
  <si>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</si>
  <si>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</si>
  <si>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</si>
  <si>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</si>
  <si>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</si>
  <si>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</si>
  <si>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</si>
  <si>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</si>
  <si>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</si>
  <si>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</si>
  <si>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</si>
  <si>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</si>
  <si>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</si>
  <si>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</si>
  <si>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</si>
  <si>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</si>
  <si>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</si>
  <si>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</si>
  <si>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</si>
  <si>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</si>
  <si>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</si>
  <si>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</si>
  <si>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</si>
  <si>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</si>
  <si>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</si>
  <si>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</si>
  <si>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</si>
  <si>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</si>
  <si>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</si>
  <si>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</si>
  <si>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</si>
  <si>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</si>
  <si>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</si>
  <si>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</si>
  <si>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</si>
  <si>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</si>
  <si>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</si>
  <si>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</si>
  <si>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</si>
  <si>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</si>
  <si>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</si>
  <si>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</si>
  <si>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</si>
  <si>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</si>
  <si>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</si>
  <si>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</si>
  <si>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</si>
  <si>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</si>
  <si>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</si>
  <si>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</si>
  <si>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</si>
  <si>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</si>
  <si>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</si>
  <si>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</si>
  <si>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</si>
  <si>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</si>
  <si>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</si>
  <si>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</si>
  <si>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</si>
  <si>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</si>
  <si>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</si>
  <si>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</si>
  <si>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</si>
  <si>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</si>
  <si>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</si>
  <si>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</si>
  <si>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</si>
  <si>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</si>
  <si>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</si>
  <si>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</si>
  <si>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</si>
  <si>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</si>
  <si>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</si>
  <si>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</si>
  <si>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</si>
  <si>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</si>
  <si>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</si>
  <si>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</si>
  <si>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</si>
  <si>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</si>
  <si>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</si>
  <si>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</si>
  <si>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</si>
  <si>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</si>
  <si>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</si>
  <si>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</si>
  <si>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</si>
  <si>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</si>
  <si>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</si>
  <si>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</si>
  <si>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</si>
  <si>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</si>
  <si>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</si>
  <si>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</si>
  <si>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</si>
  <si>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</si>
  <si>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</si>
  <si>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</si>
  <si>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</si>
  <si>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</si>
  <si>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</si>
  <si>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</si>
  <si>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</si>
  <si>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</si>
  <si>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</si>
  <si>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</si>
  <si>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</si>
  <si>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</si>
  <si>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</si>
  <si>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</si>
  <si>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</si>
  <si>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</si>
  <si>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</si>
  <si>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</si>
  <si>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</si>
  <si>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</si>
  <si>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</si>
  <si>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</si>
  <si>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</si>
  <si>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</si>
  <si>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</si>
  <si>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</si>
  <si>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</si>
  <si>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</si>
  <si>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</si>
  <si>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</si>
  <si>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</si>
  <si>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</si>
  <si>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</si>
  <si>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</si>
  <si>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</si>
  <si>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</si>
  <si>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</si>
  <si>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</si>
  <si>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</si>
  <si>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</si>
  <si>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</si>
  <si>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</si>
  <si>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</si>
  <si>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</si>
  <si>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</si>
  <si>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</si>
  <si>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</si>
  <si>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</si>
  <si>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</si>
  <si>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</si>
  <si>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</si>
  <si>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</si>
  <si>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</si>
  <si>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</si>
  <si>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</si>
  <si>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</si>
  <si>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</si>
  <si>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</si>
  <si>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</si>
  <si>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</si>
  <si>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</si>
  <si>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</si>
  <si>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</si>
  <si>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</si>
  <si>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</si>
  <si>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</si>
  <si>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</si>
  <si>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</si>
  <si>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</si>
  <si>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</si>
  <si>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</si>
  <si>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</si>
  <si>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</si>
  <si>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</si>
  <si>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</si>
  <si>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</si>
  <si>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</si>
  <si>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</si>
  <si>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</si>
  <si>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</si>
  <si>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</si>
  <si>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</si>
  <si>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</si>
  <si>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</si>
  <si>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</si>
  <si>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</si>
  <si>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</si>
  <si>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</si>
  <si>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</si>
  <si>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</si>
  <si>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</si>
  <si>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</si>
  <si>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</si>
  <si>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</si>
  <si>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</si>
  <si>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</si>
  <si>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</si>
  <si>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</si>
  <si>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</si>
  <si>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</si>
  <si>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</si>
  <si>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</si>
  <si>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</si>
  <si>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</si>
  <si>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</si>
  <si>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</si>
  <si>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</si>
  <si>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</si>
  <si>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</si>
  <si>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</si>
  <si>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</si>
  <si>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</si>
  <si>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</si>
  <si>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</si>
  <si>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</si>
  <si>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</si>
  <si>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</si>
  <si>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</si>
  <si>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</si>
  <si>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</si>
  <si>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</si>
  <si>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</si>
  <si>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</si>
  <si>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</si>
  <si>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</si>
  <si>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</si>
  <si>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</si>
  <si>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</si>
  <si>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</si>
  <si>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</si>
  <si>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</si>
  <si>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</si>
  <si>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</si>
  <si>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</si>
  <si>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</si>
  <si>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</si>
  <si>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</si>
  <si>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</si>
  <si>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</si>
  <si>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</si>
  <si>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</si>
  <si>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</si>
  <si>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</si>
  <si>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</si>
  <si>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</si>
  <si>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</si>
  <si>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</si>
  <si>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</si>
  <si>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</si>
  <si>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</si>
  <si>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</si>
  <si>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</si>
  <si>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</si>
  <si>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</si>
  <si>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</si>
  <si>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</si>
  <si>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</si>
  <si>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</si>
  <si>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</si>
  <si>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</si>
  <si>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</si>
  <si>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</si>
  <si>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</si>
  <si>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</si>
  <si>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</si>
  <si>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</si>
  <si>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</si>
  <si>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</si>
  <si>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</si>
  <si>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</si>
  <si>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</si>
  <si>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</si>
  <si>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</si>
  <si>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</si>
  <si>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</si>
  <si>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</si>
  <si>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</si>
  <si>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</si>
  <si>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</si>
  <si>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</si>
  <si>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</si>
  <si>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</si>
  <si>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</si>
  <si>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</si>
  <si>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</si>
  <si>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</si>
  <si>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</si>
  <si>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</si>
  <si>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</si>
  <si>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</si>
  <si>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</si>
  <si>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</si>
  <si>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</si>
  <si>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</si>
  <si>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</si>
  <si>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</si>
  <si>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</si>
  <si>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</si>
  <si>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</si>
  <si>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</si>
  <si>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</si>
  <si>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</si>
  <si>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</si>
  <si>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</si>
  <si>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</si>
  <si>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</si>
  <si>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</si>
  <si>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</si>
  <si>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</si>
  <si>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</si>
  <si>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</si>
  <si>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</si>
  <si>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</si>
  <si>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</si>
  <si>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</si>
  <si>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</si>
  <si>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</si>
  <si>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</si>
  <si>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</si>
  <si>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</si>
  <si>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</si>
  <si>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</si>
  <si>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</si>
  <si>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</si>
  <si>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</si>
  <si>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</si>
  <si>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</si>
  <si>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</si>
  <si>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</si>
  <si>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</si>
  <si>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</si>
  <si>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</si>
  <si>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</si>
  <si>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</si>
  <si>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</si>
  <si>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</si>
  <si>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</si>
  <si>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</si>
  <si>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</si>
  <si>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</si>
  <si>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</si>
  <si>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</si>
  <si>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</si>
  <si>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</si>
  <si>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</si>
  <si>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</si>
  <si>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</si>
  <si>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</si>
  <si>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</si>
  <si>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</si>
  <si>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</si>
  <si>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</si>
  <si>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</si>
  <si>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</si>
  <si>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</si>
  <si>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</si>
  <si>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</si>
  <si>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</si>
  <si>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</si>
  <si>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</si>
  <si>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</si>
  <si>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</si>
  <si>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</si>
  <si>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</si>
  <si>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</si>
  <si>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</si>
  <si>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</si>
  <si>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</si>
  <si>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</si>
  <si>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</si>
  <si>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</si>
  <si>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</si>
  <si>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</si>
  <si>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</si>
  <si>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</si>
  <si>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</si>
  <si>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</si>
  <si>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</si>
  <si>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</si>
  <si>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</si>
  <si>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</si>
  <si>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</si>
  <si>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</si>
  <si>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</si>
  <si>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</si>
  <si>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</si>
  <si>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</si>
  <si>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</si>
  <si>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</si>
  <si>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</si>
  <si>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</si>
  <si>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</si>
  <si>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</si>
  <si>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</si>
  <si>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</si>
  <si>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</si>
  <si>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</si>
  <si>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</si>
  <si>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</si>
  <si>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</si>
  <si>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</si>
  <si>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</si>
  <si>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</si>
  <si>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</si>
  <si>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</si>
  <si>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</si>
  <si>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</si>
  <si>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</si>
  <si>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</si>
  <si>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</si>
  <si>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</si>
  <si>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</si>
  <si>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</si>
  <si>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</si>
  <si>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</si>
  <si>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</si>
  <si>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</si>
  <si>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</si>
  <si>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</si>
  <si>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</si>
  <si>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</si>
  <si>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</si>
  <si>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</si>
  <si>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</si>
  <si>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</si>
  <si>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</si>
  <si>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</si>
  <si>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</si>
  <si>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</si>
  <si>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</si>
  <si>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</si>
  <si>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</si>
  <si>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</si>
  <si>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</si>
  <si>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</si>
  <si>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</si>
  <si>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</si>
  <si>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</si>
  <si>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</si>
  <si>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</si>
  <si>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</si>
  <si>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</si>
  <si>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</si>
  <si>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</si>
  <si>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</si>
  <si>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</si>
  <si>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</si>
  <si>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</si>
  <si>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</si>
  <si>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</si>
  <si>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</si>
  <si>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</si>
  <si>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</si>
  <si>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</si>
  <si>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</si>
  <si>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</si>
  <si>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</si>
  <si>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</si>
  <si>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</si>
  <si>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</si>
  <si>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</si>
  <si>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</si>
  <si>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</si>
  <si>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</si>
  <si>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</si>
  <si>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</si>
  <si>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</si>
  <si>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</si>
  <si>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</si>
  <si>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</si>
  <si>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</si>
  <si>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</si>
  <si>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</si>
  <si>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</si>
  <si>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</si>
  <si>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</si>
  <si>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</si>
  <si>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</si>
  <si>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</si>
  <si>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</si>
  <si>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</si>
  <si>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</si>
  <si>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</si>
  <si>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</si>
  <si>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</si>
  <si>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</si>
  <si>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</si>
  <si>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</si>
  <si>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</si>
  <si>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</si>
  <si>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</si>
  <si>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</si>
  <si>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</si>
  <si>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</si>
  <si>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</si>
  <si>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</si>
  <si>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</si>
  <si>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</si>
  <si>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</si>
  <si>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</si>
  <si>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</si>
  <si>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</si>
  <si>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</si>
  <si>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</si>
  <si>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</si>
  <si>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</si>
  <si>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</si>
  <si>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</si>
  <si>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</si>
  <si>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</si>
  <si>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</si>
  <si>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</si>
  <si>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</si>
  <si>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</si>
  <si>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</si>
  <si>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</si>
  <si>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</si>
  <si>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</si>
  <si>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</si>
  <si>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</si>
  <si>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</si>
  <si>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</si>
  <si>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</si>
  <si>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</si>
  <si>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</si>
  <si>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</si>
  <si>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</si>
  <si>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</si>
  <si>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</si>
  <si>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</si>
  <si>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</si>
  <si>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</si>
  <si>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</si>
  <si>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</si>
  <si>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</si>
  <si>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</si>
  <si>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</si>
  <si>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</si>
  <si>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</si>
  <si>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</si>
  <si>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</si>
  <si>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</si>
  <si>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</si>
  <si>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</si>
  <si>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</si>
  <si>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</si>
  <si>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</si>
  <si>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</si>
  <si>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</si>
  <si>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</si>
  <si>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</si>
  <si>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</si>
  <si>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</si>
  <si>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</si>
  <si>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</si>
  <si>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</si>
  <si>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</si>
  <si>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</si>
  <si>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</si>
  <si>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</si>
  <si>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</si>
  <si>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</si>
  <si>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</si>
  <si>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</si>
  <si>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</si>
  <si>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</si>
  <si>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</si>
  <si>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</si>
  <si>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</si>
  <si>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</si>
  <si>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</si>
  <si>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</si>
  <si>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</si>
  <si>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</si>
  <si>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</si>
  <si>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</si>
  <si>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</si>
  <si>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</si>
  <si>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</si>
  <si>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</si>
  <si>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</si>
  <si>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</si>
  <si>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</si>
  <si>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</si>
  <si>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</si>
  <si>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</si>
  <si>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</si>
  <si>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</si>
  <si>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</si>
  <si>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</si>
  <si>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</si>
  <si>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</si>
  <si>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</si>
  <si>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</si>
  <si>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</si>
  <si>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</si>
  <si>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</si>
  <si>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</si>
  <si>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</si>
  <si>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</si>
  <si>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</si>
  <si>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</si>
  <si>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</si>
  <si>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</si>
  <si>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</si>
  <si>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</si>
  <si>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</si>
  <si>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</si>
  <si>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</si>
  <si>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</si>
  <si>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</si>
  <si>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</si>
  <si>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</si>
  <si>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</si>
  <si>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</si>
  <si>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</si>
  <si>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</si>
  <si>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</si>
  <si>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</si>
  <si>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</si>
  <si>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</si>
  <si>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</si>
  <si>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</si>
  <si>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</si>
  <si>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</si>
  <si>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</si>
  <si>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</si>
  <si>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</si>
  <si>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</si>
  <si>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</si>
  <si>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</si>
  <si>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</si>
  <si>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</si>
  <si>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</si>
  <si>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</si>
  <si>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</si>
  <si>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</si>
  <si>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</si>
  <si>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</si>
  <si>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</si>
  <si>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</si>
  <si>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</si>
  <si>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</si>
  <si>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</si>
  <si>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</si>
  <si>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</si>
  <si>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</si>
  <si>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</si>
  <si>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</si>
  <si>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</si>
  <si>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</si>
  <si>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</si>
  <si>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</si>
  <si>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</si>
  <si>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</si>
  <si>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</si>
  <si>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</si>
  <si>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</si>
  <si>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</si>
  <si>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</si>
  <si>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</si>
  <si>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</si>
  <si>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</si>
  <si>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</si>
  <si>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</si>
  <si>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</si>
  <si>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</si>
  <si>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</si>
  <si>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</si>
  <si>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</si>
  <si>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</si>
  <si>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</si>
  <si>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</si>
  <si>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</si>
  <si>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</si>
  <si>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</si>
  <si>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</si>
  <si>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</si>
  <si>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</si>
  <si>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</si>
  <si>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</si>
  <si>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</si>
  <si>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</si>
  <si>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</si>
  <si>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</si>
  <si>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</si>
  <si>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</si>
  <si>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</si>
  <si>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</si>
  <si>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</si>
  <si>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</si>
  <si>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</si>
  <si>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</si>
  <si>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</si>
  <si>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</si>
  <si>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</si>
  <si>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</si>
  <si>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</si>
  <si>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</si>
  <si>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</si>
  <si>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</si>
  <si>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</si>
  <si>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</si>
  <si>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</si>
  <si>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</si>
  <si>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</si>
  <si>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</si>
  <si>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</si>
  <si>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</si>
  <si>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</si>
  <si>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</si>
  <si>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</si>
  <si>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</si>
  <si>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</si>
  <si>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</si>
  <si>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</si>
  <si>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</si>
  <si>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</si>
  <si>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</si>
  <si>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</si>
  <si>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</si>
  <si>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</si>
  <si>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</si>
  <si>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</si>
  <si>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</si>
  <si>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</si>
  <si>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</si>
  <si>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</si>
  <si>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</si>
  <si>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</si>
  <si>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</si>
  <si>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</si>
  <si>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</si>
  <si>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</si>
  <si>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</si>
  <si>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</si>
  <si>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</si>
  <si>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</si>
  <si>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</si>
  <si>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</si>
  <si>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</si>
  <si>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</si>
  <si>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</si>
  <si>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</si>
  <si>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</si>
  <si>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</si>
  <si>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</si>
  <si>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</si>
  <si>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</si>
  <si>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</si>
  <si>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</si>
  <si>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</si>
  <si>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</si>
  <si>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</si>
  <si>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</si>
  <si>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</si>
  <si>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</si>
  <si>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</si>
  <si>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</si>
  <si>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</si>
  <si>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</si>
  <si>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</si>
  <si>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</si>
  <si>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</si>
  <si>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</si>
  <si>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</si>
  <si>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</si>
  <si>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</si>
  <si>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</si>
  <si>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</si>
  <si>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</si>
  <si>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</si>
  <si>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</si>
  <si>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</si>
  <si>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</si>
  <si>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</si>
  <si>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</si>
  <si>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</si>
  <si>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</si>
  <si>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</si>
  <si>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</si>
  <si>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</si>
  <si>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</si>
  <si>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</si>
  <si>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</si>
  <si>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</si>
  <si>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</si>
  <si>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</si>
  <si>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</si>
  <si>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</si>
  <si>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</si>
  <si>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</si>
  <si>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</si>
  <si>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</si>
  <si>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</si>
  <si>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</si>
  <si>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</si>
  <si>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</si>
  <si>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</si>
  <si>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</si>
  <si>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</si>
  <si>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</si>
  <si>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</si>
  <si>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</si>
  <si>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</si>
  <si>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</si>
  <si>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</si>
  <si>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</si>
  <si>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</si>
  <si>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</si>
  <si>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</si>
  <si>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</si>
  <si>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</si>
  <si>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</si>
  <si>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</si>
  <si>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</si>
  <si>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</si>
  <si>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</si>
  <si>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</si>
  <si>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</si>
  <si>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</si>
  <si>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</si>
  <si>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</si>
  <si>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</si>
  <si>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</si>
  <si>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</si>
  <si>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</si>
  <si>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</si>
  <si>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</si>
  <si>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</si>
  <si>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</si>
  <si>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</si>
  <si>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</si>
  <si>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</si>
  <si>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</si>
  <si>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</si>
  <si>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</si>
  <si>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</si>
  <si>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</si>
  <si>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</si>
  <si>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</si>
  <si>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</si>
  <si>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</si>
  <si>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</si>
  <si>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</si>
  <si>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</si>
  <si>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</si>
  <si>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</si>
  <si>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</si>
  <si>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</si>
  <si>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</si>
  <si>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</si>
  <si>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</si>
  <si>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</si>
  <si>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</si>
  <si>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</si>
  <si>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</si>
  <si>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</si>
  <si>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</si>
  <si>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</si>
  <si>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</si>
  <si>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</si>
  <si>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</si>
  <si>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</si>
  <si>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</si>
  <si>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</si>
  <si>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</si>
  <si>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</si>
  <si>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</si>
  <si>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</si>
  <si>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</si>
  <si>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</si>
  <si>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</si>
  <si>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</si>
  <si>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</si>
  <si>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</si>
  <si>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</si>
  <si>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</si>
  <si>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</si>
  <si>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</si>
  <si>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</si>
  <si>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</si>
  <si>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</si>
  <si>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</si>
  <si>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</si>
  <si>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</si>
  <si>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</si>
  <si>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</si>
  <si>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</si>
  <si>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</si>
  <si>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</si>
  <si>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</si>
  <si>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</si>
  <si>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</si>
  <si>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</si>
  <si>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</si>
  <si>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</si>
  <si>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</si>
  <si>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</si>
  <si>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</si>
  <si>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</si>
  <si>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</si>
  <si>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</si>
  <si>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</si>
  <si>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</si>
  <si>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</si>
  <si>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</si>
  <si>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</si>
  <si>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</si>
  <si>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</si>
  <si>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</si>
  <si>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</si>
  <si>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</si>
  <si>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</si>
  <si>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</si>
  <si>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</si>
  <si>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</si>
  <si>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</si>
  <si>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</si>
  <si>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</si>
  <si>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</si>
  <si>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</si>
  <si>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</si>
  <si>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</si>
  <si>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</si>
  <si>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</si>
  <si>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</si>
  <si>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</si>
  <si>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</si>
  <si>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</si>
  <si>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</si>
  <si>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</si>
  <si>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</si>
  <si>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</si>
  <si>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</si>
  <si>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</si>
  <si>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</si>
  <si>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</si>
  <si>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</si>
  <si>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</si>
  <si>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</si>
  <si>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</si>
  <si>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</si>
  <si>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</si>
  <si>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</si>
  <si>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</si>
  <si>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</si>
  <si>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</si>
  <si>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</si>
  <si>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</si>
  <si>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</si>
  <si>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</si>
  <si>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</si>
  <si>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</si>
  <si>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</si>
  <si>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</si>
  <si>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</si>
  <si>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</si>
  <si>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</si>
  <si>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</si>
  <si>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</si>
  <si>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</si>
  <si>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</si>
  <si>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</si>
  <si>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</si>
  <si>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</si>
  <si>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</si>
  <si>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</si>
  <si>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</si>
  <si>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</si>
  <si>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</si>
  <si>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</si>
  <si>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</si>
  <si>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</si>
  <si>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</si>
  <si>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</si>
  <si>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</si>
  <si>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</si>
  <si>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</si>
  <si>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</si>
  <si>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</si>
  <si>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</si>
  <si>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</si>
  <si>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</si>
  <si>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</si>
  <si>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</si>
  <si>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</si>
  <si>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</si>
  <si>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</si>
  <si>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</si>
  <si>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</si>
  <si>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</si>
  <si>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</si>
  <si>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</si>
  <si>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</si>
  <si>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</si>
  <si>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</si>
  <si>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</si>
  <si>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</si>
  <si>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</si>
  <si>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</si>
  <si>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</si>
  <si>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</si>
  <si>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</si>
  <si>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</si>
  <si>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</si>
  <si>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</si>
  <si>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</si>
  <si>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</si>
  <si>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</si>
  <si>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</si>
  <si>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</si>
  <si>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</si>
  <si>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</si>
  <si>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</si>
  <si>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</si>
  <si>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</si>
  <si>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</si>
  <si>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</si>
  <si>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</si>
  <si>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</si>
  <si>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</si>
  <si>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</si>
  <si>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</si>
  <si>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</si>
  <si>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</si>
  <si>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</si>
  <si>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</si>
  <si>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</si>
  <si>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</si>
  <si>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</si>
  <si>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</si>
  <si>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</si>
  <si>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</si>
  <si>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</si>
  <si>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</si>
  <si>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</si>
  <si>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</si>
  <si>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</si>
  <si>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</si>
  <si>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</si>
  <si>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</si>
  <si>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</si>
  <si>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</si>
  <si>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</si>
  <si>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</si>
  <si>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</si>
  <si>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</si>
  <si>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</si>
  <si>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</si>
  <si>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</si>
  <si>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</si>
  <si>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</si>
  <si>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</si>
  <si>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</si>
  <si>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</si>
  <si>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</si>
  <si>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</si>
  <si>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</si>
  <si>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</si>
  <si>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</si>
  <si>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</si>
  <si>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</si>
  <si>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</si>
  <si>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</si>
  <si>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</si>
  <si>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</si>
  <si>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</si>
  <si>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</si>
  <si>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</si>
  <si>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</si>
  <si>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</si>
  <si>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</si>
  <si>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</si>
  <si>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</si>
  <si>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</si>
  <si>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</si>
  <si>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</si>
  <si>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</si>
  <si>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</si>
  <si>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</si>
  <si>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</si>
  <si>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</si>
  <si>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</si>
  <si>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</si>
  <si>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</si>
  <si>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</si>
  <si>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</si>
  <si>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</si>
  <si>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</si>
  <si>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</si>
  <si>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</si>
  <si>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</si>
  <si>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</si>
  <si>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</si>
  <si>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</si>
  <si>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</si>
  <si>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</si>
  <si>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</si>
  <si>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</si>
  <si>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</si>
  <si>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</si>
  <si>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</si>
  <si>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</si>
  <si>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</si>
  <si>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</si>
  <si>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</si>
  <si>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</si>
  <si>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</si>
  <si>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</si>
  <si>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</si>
  <si>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</si>
  <si>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</si>
  <si>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</si>
  <si>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</si>
  <si>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</si>
  <si>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</si>
  <si>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</si>
  <si>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</si>
  <si>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</si>
  <si>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</si>
  <si>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</si>
  <si>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</si>
  <si>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</si>
  <si>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</si>
  <si>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</si>
  <si>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</si>
  <si>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</si>
  <si>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</si>
  <si>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</si>
  <si>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</si>
  <si>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</si>
  <si>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</si>
  <si>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</si>
  <si>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</si>
  <si>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</si>
  <si>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</si>
  <si>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</si>
  <si>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</si>
  <si>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</si>
  <si>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</si>
  <si>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</si>
  <si>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</si>
  <si>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</si>
  <si>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</si>
  <si>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</si>
  <si>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</si>
  <si>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</si>
  <si>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</si>
  <si>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</si>
  <si>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</si>
  <si>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</si>
  <si>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</si>
  <si>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</si>
  <si>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</si>
  <si>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</si>
  <si>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</si>
  <si>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</si>
  <si>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</si>
  <si>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</si>
  <si>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</si>
  <si>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</si>
  <si>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</si>
  <si>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</si>
  <si>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</si>
  <si>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</si>
  <si>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</si>
  <si>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</si>
  <si>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</si>
  <si>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</si>
  <si>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</si>
  <si>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</si>
  <si>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</si>
  <si>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</si>
  <si>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</si>
  <si>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</si>
  <si>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</si>
  <si>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</si>
  <si>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</si>
  <si>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</si>
  <si>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</si>
  <si>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</si>
  <si>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</si>
  <si>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</si>
  <si>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</si>
  <si>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</si>
  <si>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</si>
  <si>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</si>
  <si>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</si>
  <si>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</si>
  <si>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</si>
  <si>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</si>
  <si>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</si>
  <si>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</si>
  <si>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</si>
  <si>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</si>
  <si>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</si>
  <si>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</si>
  <si>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</si>
  <si>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</si>
  <si>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</si>
  <si>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</si>
  <si>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</si>
  <si>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</si>
  <si>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</si>
  <si>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</si>
  <si>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</si>
  <si>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</si>
  <si>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</si>
  <si>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</si>
  <si>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</si>
  <si>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</si>
  <si>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</si>
  <si>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</si>
  <si>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</si>
  <si>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</si>
  <si>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</si>
  <si>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</si>
  <si>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</si>
  <si>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</si>
  <si>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</si>
  <si>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</si>
  <si>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</si>
  <si>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</si>
  <si>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</si>
  <si>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</si>
  <si>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</si>
  <si>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</si>
  <si>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</si>
  <si>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</si>
  <si>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</si>
  <si>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</si>
  <si>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</si>
  <si>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</si>
  <si>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</si>
  <si>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</si>
  <si>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</si>
  <si>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</si>
  <si>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</si>
  <si>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</si>
  <si>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</si>
  <si>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</si>
  <si>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</si>
  <si>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</si>
  <si>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</si>
  <si>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</si>
  <si>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</si>
  <si>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</si>
  <si>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</si>
  <si>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</si>
  <si>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</si>
  <si>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</si>
  <si>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</si>
  <si>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</si>
  <si>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</si>
  <si>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</si>
  <si>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</si>
  <si>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</si>
  <si>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</si>
  <si>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</si>
  <si>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</si>
  <si>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</si>
  <si>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</si>
  <si>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</si>
  <si>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</si>
  <si>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</si>
  <si>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</si>
  <si>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</si>
  <si>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</si>
  <si>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</si>
  <si>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</si>
  <si>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</si>
  <si>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</si>
  <si>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</si>
  <si>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</si>
  <si>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</si>
  <si>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</si>
  <si>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</si>
  <si>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</si>
  <si>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</si>
  <si>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</si>
  <si>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</si>
  <si>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</si>
  <si>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</si>
  <si>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</si>
  <si>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</si>
  <si>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</si>
  <si>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</si>
  <si>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</si>
  <si>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</si>
  <si>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</si>
  <si>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</si>
  <si>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</si>
  <si>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</si>
  <si>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</si>
  <si>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</si>
  <si>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</si>
  <si>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</si>
  <si>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</si>
  <si>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</si>
  <si>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</si>
  <si>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</si>
  <si>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</si>
  <si>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</si>
  <si>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</si>
  <si>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</si>
  <si>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</si>
  <si>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</si>
  <si>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</si>
  <si>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</si>
  <si>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</si>
  <si>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</si>
  <si>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</si>
  <si>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</si>
  <si>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</si>
  <si>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</si>
  <si>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</si>
  <si>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</si>
  <si>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</si>
  <si>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</si>
  <si>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</si>
  <si>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</si>
  <si>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</si>
  <si>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</si>
  <si>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</si>
  <si>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</si>
  <si>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</si>
  <si>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</si>
  <si>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</si>
  <si>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</si>
  <si>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</si>
  <si>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</si>
  <si>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</si>
  <si>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</si>
  <si>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</si>
  <si>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</si>
  <si>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</si>
  <si>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</si>
  <si>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</si>
  <si>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</si>
  <si>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</si>
  <si>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</si>
  <si>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</si>
  <si>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</si>
  <si>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</si>
  <si>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</si>
  <si>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</si>
  <si>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</si>
  <si>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</si>
  <si>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</si>
  <si>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</si>
  <si>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</si>
  <si>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</si>
  <si>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</si>
  <si>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</si>
  <si>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</si>
  <si>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</si>
  <si>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</si>
  <si>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</si>
  <si>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</si>
  <si>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</si>
  <si>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</si>
  <si>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</si>
  <si>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</si>
  <si>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</si>
  <si>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</si>
  <si>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</si>
  <si>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</si>
  <si>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</si>
  <si>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</si>
  <si>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</si>
  <si>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</si>
  <si>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</si>
  <si>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</si>
  <si>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</si>
  <si>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</si>
  <si>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</si>
  <si>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</si>
  <si>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</si>
  <si>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</si>
  <si>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</si>
  <si>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</si>
  <si>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</si>
  <si>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</si>
  <si>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</si>
  <si>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</si>
  <si>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</si>
  <si>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</si>
  <si>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</si>
  <si>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</si>
  <si>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</si>
  <si>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</si>
  <si>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</si>
  <si>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</si>
  <si>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</si>
  <si>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</si>
  <si>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</si>
  <si>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</si>
  <si>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</si>
  <si>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</si>
  <si>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</si>
  <si>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</si>
  <si>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</si>
  <si>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</si>
  <si>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</si>
  <si>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</si>
  <si>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</si>
  <si>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</si>
  <si>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</si>
  <si>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</si>
  <si>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</si>
  <si>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</si>
  <si>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</si>
  <si>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</si>
  <si>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</si>
  <si>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</si>
  <si>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</si>
  <si>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</si>
  <si>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</si>
  <si>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</si>
  <si>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</si>
  <si>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</si>
  <si>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</si>
  <si>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</si>
  <si>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</si>
  <si>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</si>
  <si>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</si>
  <si>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</si>
  <si>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</si>
  <si>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</si>
  <si>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</si>
  <si>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</si>
  <si>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</si>
  <si>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</si>
  <si>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</si>
  <si>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</si>
  <si>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</si>
  <si>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</si>
  <si>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</si>
  <si>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</si>
  <si>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</si>
  <si>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</si>
  <si>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</si>
  <si>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</si>
  <si>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</si>
  <si>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</si>
  <si>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</si>
  <si>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</si>
  <si>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</si>
  <si>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</si>
  <si>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</si>
  <si>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</si>
  <si>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</si>
  <si>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</si>
  <si>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</si>
  <si>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</si>
  <si>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</si>
  <si>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</si>
  <si>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</si>
  <si>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</si>
  <si>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</si>
  <si>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</si>
  <si>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</si>
  <si>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</si>
  <si>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</si>
  <si>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</si>
  <si>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</si>
  <si>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</si>
  <si>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</si>
  <si>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</si>
  <si>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</si>
  <si>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</si>
  <si>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</si>
  <si>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</si>
  <si>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</si>
  <si>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</si>
  <si>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</si>
  <si>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</si>
  <si>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</si>
  <si>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</si>
  <si>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</si>
  <si>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</si>
  <si>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</si>
  <si>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</si>
  <si>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</si>
  <si>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</si>
  <si>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</si>
  <si>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</si>
  <si>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</si>
  <si>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</si>
  <si>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</si>
  <si>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</si>
  <si>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</si>
  <si>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</si>
  <si>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</si>
  <si>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</si>
  <si>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</si>
  <si>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</si>
  <si>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</si>
  <si>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</si>
  <si>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</si>
  <si>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</si>
  <si>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</si>
  <si>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</si>
  <si>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</si>
  <si>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</si>
  <si>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</si>
  <si>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</si>
  <si>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</si>
  <si>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</si>
  <si>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</si>
  <si>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</si>
  <si>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</si>
  <si>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</si>
  <si>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</si>
  <si>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</si>
  <si>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</si>
  <si>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</si>
  <si>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</si>
  <si>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</si>
  <si>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</si>
  <si>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</si>
  <si>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</si>
  <si>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</si>
  <si>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</si>
  <si>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</si>
  <si>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</si>
  <si>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</si>
  <si>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</si>
  <si>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</si>
  <si>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</si>
  <si>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</si>
  <si>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</si>
  <si>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</si>
  <si>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</si>
  <si>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</si>
  <si>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</si>
  <si>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</si>
  <si>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</si>
  <si>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</si>
  <si>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</si>
  <si>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</si>
  <si>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</si>
  <si>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</si>
  <si>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</si>
  <si>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</si>
  <si>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</si>
  <si>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</si>
  <si>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</si>
  <si>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</si>
  <si>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</si>
  <si>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</si>
  <si>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</si>
  <si>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</si>
  <si>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</si>
  <si>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</si>
  <si>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</si>
  <si>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</si>
  <si>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</si>
  <si>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</si>
  <si>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</si>
  <si>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</si>
  <si>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</si>
  <si>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</si>
  <si>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</si>
  <si>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</si>
  <si>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</si>
  <si>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</si>
  <si>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</si>
  <si>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</si>
  <si>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</si>
  <si>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</si>
  <si>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</si>
  <si>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</si>
  <si>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</si>
  <si>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</si>
  <si>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</si>
  <si>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</si>
  <si>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</si>
  <si>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</si>
  <si>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</si>
  <si>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</si>
  <si>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</si>
  <si>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</si>
  <si>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</si>
  <si>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</si>
  <si>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</si>
  <si>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</si>
  <si>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</si>
  <si>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</si>
  <si>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</si>
  <si>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</si>
  <si>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</si>
  <si>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</si>
  <si>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</si>
  <si>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</si>
  <si>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</si>
  <si>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</si>
  <si>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</si>
  <si>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</si>
  <si>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</si>
  <si>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</si>
  <si>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</si>
  <si>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</si>
  <si>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</si>
  <si>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</si>
  <si>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</si>
  <si>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</si>
  <si>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</si>
  <si>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</si>
  <si>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</si>
  <si>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</si>
  <si>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</si>
  <si>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</si>
  <si>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</si>
  <si>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</si>
  <si>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</si>
  <si>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</si>
  <si>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</si>
  <si>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</si>
  <si>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</si>
  <si>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</si>
  <si>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</si>
  <si>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</si>
  <si>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</si>
  <si>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</si>
  <si>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</si>
  <si>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</si>
  <si>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</si>
  <si>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</si>
  <si>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</si>
  <si>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</si>
  <si>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</si>
  <si>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</si>
  <si>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</si>
  <si>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</si>
  <si>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</si>
  <si>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</si>
  <si>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</si>
  <si>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</si>
  <si>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</si>
  <si>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</si>
  <si>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</si>
  <si>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</si>
  <si>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</si>
  <si>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</si>
  <si>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</si>
  <si>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</si>
  <si>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</si>
  <si>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</si>
  <si>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</si>
  <si>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</si>
  <si>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</si>
  <si>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</si>
  <si>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</si>
  <si>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</si>
  <si>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</si>
  <si>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</si>
  <si>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</si>
  <si>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</si>
  <si>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</si>
  <si>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</si>
  <si>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</si>
  <si>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</si>
  <si>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</si>
  <si>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</si>
  <si>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</si>
  <si>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</si>
  <si>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</si>
  <si>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</si>
  <si>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</si>
  <si>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</si>
  <si>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</si>
  <si>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</si>
  <si>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</si>
  <si>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</si>
  <si>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</si>
  <si>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</si>
  <si>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</si>
  <si>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</si>
  <si>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</si>
  <si>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</si>
  <si>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</si>
  <si>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</si>
  <si>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</si>
  <si>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</si>
  <si>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</si>
  <si>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</si>
  <si>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</si>
  <si>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</si>
  <si>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</si>
  <si>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</si>
  <si>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</si>
  <si>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</si>
  <si>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</si>
  <si>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</si>
  <si>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</si>
  <si>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</si>
  <si>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</si>
  <si>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</si>
  <si>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</si>
  <si>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</si>
  <si>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</si>
  <si>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</si>
  <si>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</si>
  <si>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</si>
  <si>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</si>
  <si>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</si>
  <si>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</si>
  <si>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</si>
  <si>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</si>
  <si>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</si>
  <si>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</si>
  <si>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</si>
  <si>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</si>
  <si>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</si>
  <si>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</si>
  <si>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</si>
  <si>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</si>
  <si>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</si>
  <si>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</si>
  <si>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</si>
  <si>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</si>
  <si>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</si>
  <si>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</si>
  <si>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</si>
  <si>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</si>
  <si>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</si>
  <si>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</si>
  <si>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</si>
  <si>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</si>
  <si>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</si>
  <si>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</si>
  <si>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</si>
  <si>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</si>
  <si>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</si>
  <si>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</si>
  <si>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</si>
  <si>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</si>
  <si>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</si>
  <si>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</si>
  <si>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</si>
  <si>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</si>
  <si>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</si>
  <si>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</si>
  <si>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</si>
  <si>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</si>
  <si>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</si>
  <si>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</si>
  <si>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</si>
  <si>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</si>
  <si>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</si>
  <si>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</si>
  <si>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</si>
  <si>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</si>
  <si>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</si>
  <si>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</si>
  <si>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</si>
  <si>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</si>
  <si>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</si>
  <si>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</si>
  <si>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</si>
  <si>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</si>
  <si>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</si>
  <si>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</si>
  <si>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</si>
  <si>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</si>
  <si>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</si>
  <si>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</si>
  <si>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</si>
  <si>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</si>
  <si>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</si>
  <si>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</si>
  <si>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</si>
  <si>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</si>
  <si>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</si>
  <si>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</si>
  <si>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</si>
  <si>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</si>
  <si>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</si>
  <si>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</si>
  <si>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</si>
  <si>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</si>
  <si>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</si>
  <si>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</si>
  <si>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</si>
  <si>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</si>
  <si>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</si>
  <si>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</si>
  <si>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</si>
  <si>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</si>
  <si>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</si>
  <si>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</si>
  <si>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</si>
  <si>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</si>
  <si>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</si>
  <si>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</si>
  <si>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</si>
  <si>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</si>
  <si>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</si>
  <si>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</si>
  <si>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</si>
  <si>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</si>
  <si>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</si>
  <si>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</si>
  <si>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</si>
  <si>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</si>
  <si>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</si>
  <si>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</si>
  <si>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</si>
  <si>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</si>
  <si>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</si>
  <si>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</si>
  <si>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</si>
  <si>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</si>
  <si>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</si>
  <si>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</si>
  <si>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</si>
  <si>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</si>
  <si>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</si>
  <si>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</si>
  <si>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</si>
  <si>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</si>
  <si>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</si>
  <si>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</si>
  <si>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</si>
  <si>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</si>
  <si>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</si>
  <si>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</si>
  <si>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</si>
  <si>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</si>
  <si>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</si>
  <si>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</si>
  <si>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</si>
  <si>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</si>
  <si>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</si>
  <si>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</si>
  <si>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</si>
  <si>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</si>
  <si>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</si>
  <si>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</si>
  <si>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</si>
  <si>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</si>
  <si>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</si>
  <si>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</si>
  <si>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</si>
  <si>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</si>
  <si>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</si>
  <si>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</si>
  <si>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</si>
  <si>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</si>
  <si>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</si>
  <si>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</si>
  <si>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</si>
  <si>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</si>
  <si>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</si>
  <si>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</si>
  <si>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</si>
  <si>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</si>
  <si>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</si>
  <si>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</si>
  <si>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</si>
  <si>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</si>
  <si>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</si>
  <si>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</si>
  <si>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</si>
  <si>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</si>
  <si>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</si>
  <si>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</si>
  <si>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</si>
  <si>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</si>
  <si>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</si>
  <si>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</si>
  <si>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</si>
  <si>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</si>
  <si>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</si>
  <si>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</si>
  <si>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</si>
  <si>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</si>
  <si>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</si>
  <si>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</si>
  <si>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</si>
  <si>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</si>
  <si>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</si>
  <si>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</si>
  <si>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</si>
  <si>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</si>
  <si>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</si>
  <si>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</si>
  <si>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</si>
  <si>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</si>
  <si>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</si>
  <si>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</si>
  <si>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</si>
  <si>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</si>
  <si>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</si>
  <si>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</si>
  <si>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</si>
  <si>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</si>
  <si>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</si>
  <si>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</si>
  <si>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</si>
  <si>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</si>
  <si>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</si>
  <si>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</si>
  <si>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</si>
  <si>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</si>
  <si>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</si>
  <si>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</si>
  <si>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</si>
  <si>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</si>
  <si>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</si>
  <si>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</si>
  <si>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</si>
  <si>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</si>
  <si>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</si>
  <si>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</si>
  <si>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</si>
  <si>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</si>
  <si>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</si>
  <si>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</si>
  <si>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</si>
  <si>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</si>
  <si>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</si>
  <si>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</si>
  <si>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</si>
  <si>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</si>
  <si>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</si>
  <si>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</si>
  <si>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</si>
  <si>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</si>
  <si>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</si>
  <si>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</si>
  <si>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</si>
  <si>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</si>
  <si>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</si>
  <si>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</si>
  <si>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</si>
  <si>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</si>
  <si>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</si>
  <si>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</si>
  <si>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</si>
  <si>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</si>
  <si>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</si>
  <si>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</si>
  <si>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</si>
  <si>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</si>
  <si>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</si>
  <si>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</si>
  <si>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</si>
  <si>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</si>
  <si>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</si>
  <si>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</si>
  <si>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</si>
  <si>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</si>
  <si>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</si>
  <si>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</si>
  <si>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</si>
  <si>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</si>
  <si>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</si>
  <si>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</si>
  <si>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</si>
  <si>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</si>
  <si>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</si>
  <si>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</si>
  <si>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</si>
  <si>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</si>
  <si>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</si>
  <si>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</si>
  <si>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</si>
  <si>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</si>
  <si>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</si>
  <si>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</si>
  <si>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</si>
  <si>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</si>
  <si>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</si>
  <si>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</si>
  <si>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</si>
  <si>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</si>
  <si>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</si>
  <si>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</si>
  <si>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</si>
  <si>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</si>
  <si>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</si>
  <si>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</si>
  <si>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</si>
  <si>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</si>
  <si>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</si>
  <si>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</si>
  <si>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</si>
  <si>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</si>
  <si>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</si>
  <si>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</si>
  <si>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</si>
  <si>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</si>
  <si>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</si>
  <si>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</si>
  <si>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</si>
  <si>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</si>
  <si>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</si>
  <si>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</si>
  <si>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</si>
  <si>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</si>
  <si>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</si>
  <si>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</si>
  <si>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</si>
  <si>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</si>
  <si>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</si>
  <si>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</si>
  <si>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</si>
  <si>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</si>
  <si>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</si>
  <si>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</si>
  <si>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</si>
  <si>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</si>
  <si>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</si>
  <si>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</si>
  <si>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</si>
  <si>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</si>
  <si>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</si>
  <si>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</si>
  <si>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</si>
  <si>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</si>
  <si>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</si>
  <si>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</si>
  <si>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</si>
  <si>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</si>
  <si>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</si>
  <si>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</si>
  <si>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</si>
  <si>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</si>
  <si>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</si>
  <si>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</si>
  <si>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</si>
  <si>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</si>
  <si>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</si>
  <si>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</si>
  <si>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</si>
  <si>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</si>
  <si>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</si>
  <si>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</si>
  <si>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</si>
  <si>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</si>
  <si>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</si>
  <si>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</si>
  <si>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</si>
  <si>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</si>
  <si>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</si>
  <si>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</si>
  <si>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</si>
  <si>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</si>
  <si>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</si>
  <si>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</si>
  <si>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</si>
  <si>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</si>
  <si>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</si>
  <si>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</si>
  <si>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</si>
  <si>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</si>
  <si>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</si>
  <si>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</si>
  <si>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</si>
  <si>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</si>
  <si>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</si>
  <si>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</si>
  <si>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</si>
  <si>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</si>
  <si>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</si>
  <si>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</si>
  <si>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</si>
  <si>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</si>
  <si>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</si>
  <si>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</si>
  <si>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</si>
  <si>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</si>
  <si>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</si>
  <si>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</si>
  <si>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</si>
  <si>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</si>
  <si>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</si>
  <si>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</si>
  <si>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</si>
  <si>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</si>
  <si>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</si>
  <si>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</si>
  <si>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</si>
  <si>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</si>
  <si>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</si>
  <si>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</si>
  <si>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</si>
  <si>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</si>
  <si>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</si>
  <si>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</si>
  <si>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</si>
  <si>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</si>
  <si>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</si>
  <si>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</si>
  <si>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</si>
  <si>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</si>
  <si>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</si>
  <si>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</si>
  <si>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</si>
  <si>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</si>
  <si>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</si>
  <si>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</si>
  <si>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</si>
  <si>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</si>
  <si>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</si>
  <si>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</si>
  <si>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</si>
  <si>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</si>
  <si>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</si>
  <si>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</si>
  <si>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</si>
  <si>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</si>
  <si>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</si>
  <si>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</si>
  <si>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</si>
  <si>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</si>
  <si>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</si>
  <si>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</si>
  <si>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</si>
  <si>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</si>
  <si>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</si>
  <si>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</si>
  <si>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</si>
  <si>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</si>
  <si>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</si>
  <si>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</si>
  <si>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</si>
  <si>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</si>
  <si>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</si>
  <si>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</si>
  <si>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</si>
  <si>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</si>
  <si>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</si>
  <si>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</si>
  <si>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</si>
  <si>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</si>
  <si>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</si>
  <si>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</si>
  <si>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</si>
  <si>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</si>
  <si>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</si>
  <si>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</si>
  <si>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</si>
  <si>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</si>
  <si>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</si>
  <si>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</si>
  <si>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</si>
  <si>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</si>
  <si>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</si>
  <si>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</si>
  <si>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</si>
  <si>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</si>
  <si>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</si>
  <si>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</si>
  <si>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</si>
  <si>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</si>
  <si>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</si>
  <si>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</si>
  <si>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</si>
  <si>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</si>
  <si>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</si>
  <si>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</si>
  <si>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</si>
  <si>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</si>
  <si>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</si>
  <si>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</si>
  <si>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</si>
  <si>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</si>
  <si>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</si>
  <si>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</si>
  <si>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</si>
  <si>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</si>
  <si>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</si>
  <si>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</si>
  <si>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</si>
  <si>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</si>
  <si>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</si>
  <si>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</si>
  <si>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</si>
  <si>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</si>
  <si>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</si>
  <si>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</si>
  <si>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</si>
  <si>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</si>
  <si>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</si>
  <si>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</si>
  <si>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</si>
  <si>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</si>
  <si>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</si>
  <si>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</si>
  <si>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</si>
  <si>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</si>
  <si>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</si>
  <si>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</si>
  <si>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</si>
  <si>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</si>
  <si>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</si>
  <si>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</si>
  <si>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</si>
  <si>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</si>
  <si>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</si>
  <si>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</si>
  <si>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</si>
  <si>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</si>
  <si>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</si>
  <si>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</si>
  <si>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</si>
  <si>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</si>
  <si>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</si>
  <si>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</si>
  <si>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</si>
  <si>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</si>
  <si>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</si>
  <si>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</si>
  <si>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</si>
  <si>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</si>
  <si>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</si>
  <si>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</si>
  <si>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</si>
  <si>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</si>
  <si>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</si>
  <si>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</si>
  <si>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</si>
  <si>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</si>
  <si>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</si>
  <si>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</si>
  <si>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</si>
  <si>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</si>
  <si>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</si>
  <si>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</si>
  <si>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</si>
  <si>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</si>
  <si>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</si>
  <si>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</si>
  <si>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</si>
  <si>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</si>
  <si>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</si>
  <si>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</si>
  <si>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</si>
  <si>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</si>
  <si>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</si>
  <si>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</si>
  <si>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</si>
  <si>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</si>
  <si>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</si>
  <si>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</si>
  <si>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</si>
  <si>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</si>
  <si>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</si>
  <si>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</si>
  <si>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</si>
  <si>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</si>
  <si>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</si>
  <si>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</si>
  <si>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</si>
  <si>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</si>
  <si>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</si>
  <si>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</si>
  <si>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</si>
  <si>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</si>
  <si>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</si>
  <si>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</si>
  <si>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</si>
  <si>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</si>
  <si>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</si>
  <si>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</si>
  <si>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</si>
  <si>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</si>
  <si>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</si>
  <si>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</si>
  <si>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</si>
  <si>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</si>
  <si>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</si>
  <si>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</si>
  <si>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</si>
  <si>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</si>
  <si>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</si>
  <si>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</si>
  <si>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</si>
  <si>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</si>
  <si>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</si>
  <si>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</si>
  <si>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</si>
  <si>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</si>
  <si>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</si>
  <si>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</si>
  <si>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</si>
  <si>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</si>
  <si>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</si>
  <si>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</si>
  <si>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</si>
  <si>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</si>
  <si>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</si>
  <si>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</si>
  <si>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</si>
  <si>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</si>
  <si>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</si>
  <si>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</si>
  <si>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</si>
  <si>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</si>
  <si>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</si>
  <si>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</si>
  <si>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</si>
  <si>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</si>
  <si>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</si>
  <si>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</si>
  <si>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</si>
  <si>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</si>
  <si>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</si>
  <si>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</si>
  <si>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</si>
  <si>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</si>
  <si>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</si>
  <si>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</si>
  <si>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</si>
  <si>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</si>
  <si>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</si>
  <si>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</si>
  <si>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</si>
  <si>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</si>
  <si>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</si>
  <si>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</si>
  <si>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</si>
  <si>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</si>
  <si>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</si>
  <si>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</si>
  <si>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</si>
  <si>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</si>
  <si>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</si>
  <si>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</si>
  <si>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</si>
  <si>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</si>
  <si>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</si>
  <si>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</si>
  <si>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</si>
  <si>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</si>
  <si>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</si>
  <si>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</si>
  <si>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</si>
  <si>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</si>
  <si>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</si>
  <si>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</si>
  <si>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</si>
  <si>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</si>
  <si>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</si>
  <si>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</si>
  <si>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</si>
  <si>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</si>
  <si>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</si>
  <si>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</si>
  <si>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</si>
  <si>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</si>
  <si>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</si>
  <si>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</si>
  <si>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</si>
  <si>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</si>
  <si>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</si>
  <si>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</si>
  <si>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</si>
  <si>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</si>
  <si>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</si>
  <si>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</si>
  <si>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</si>
  <si>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</si>
  <si>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</si>
  <si>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</si>
  <si>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</si>
  <si>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</si>
  <si>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</si>
  <si>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</si>
  <si>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</si>
  <si>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</si>
  <si>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</si>
  <si>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</si>
  <si>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</si>
  <si>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</si>
  <si>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</si>
  <si>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</si>
  <si>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</si>
  <si>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</si>
  <si>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</si>
  <si>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</si>
  <si>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</si>
  <si>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</si>
  <si>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</si>
  <si>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</si>
  <si>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</si>
  <si>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</si>
  <si>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</si>
  <si>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</si>
  <si>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</si>
  <si>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</si>
  <si>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</si>
  <si>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</si>
  <si>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</si>
  <si>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</si>
  <si>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</si>
  <si>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</si>
  <si>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</si>
  <si>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</si>
  <si>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</si>
  <si>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</si>
  <si>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</si>
  <si>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</si>
  <si>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</si>
  <si>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</si>
  <si>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</si>
  <si>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</si>
  <si>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</si>
  <si>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</si>
  <si>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</si>
  <si>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</si>
  <si>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</si>
  <si>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</si>
  <si>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</si>
  <si>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</si>
  <si>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</si>
  <si>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</si>
  <si>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</si>
  <si>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</si>
  <si>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</si>
  <si>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</si>
  <si>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</si>
  <si>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</si>
  <si>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</si>
  <si>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</si>
  <si>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</si>
  <si>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</si>
  <si>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</si>
  <si>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</si>
  <si>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</si>
  <si>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</si>
  <si>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</si>
  <si>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</si>
  <si>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</si>
  <si>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</si>
  <si>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</si>
  <si>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</si>
  <si>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</si>
  <si>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</si>
  <si>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</si>
  <si>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</si>
  <si>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</si>
  <si>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</si>
  <si>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</si>
  <si>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</si>
  <si>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</si>
  <si>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</si>
  <si>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</si>
  <si>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</si>
  <si>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</si>
  <si>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</si>
  <si>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</si>
  <si>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</si>
  <si>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</si>
  <si>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</si>
  <si>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</si>
  <si>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</si>
  <si>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</si>
  <si>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</si>
  <si>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</si>
  <si>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</si>
  <si>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</si>
  <si>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</si>
  <si>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</si>
  <si>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</si>
  <si>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</si>
  <si>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</si>
  <si>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</si>
  <si>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</si>
  <si>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</si>
  <si>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</si>
  <si>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</si>
  <si>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</si>
  <si>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</si>
  <si>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</si>
  <si>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</si>
  <si>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</si>
  <si>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</si>
  <si>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</si>
  <si>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</si>
  <si>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</si>
  <si>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</si>
  <si>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</si>
  <si>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</si>
  <si>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</si>
  <si>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</si>
  <si>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</si>
  <si>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</si>
  <si>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</si>
  <si>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</si>
  <si>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</si>
  <si>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</si>
  <si>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</si>
  <si>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</si>
  <si>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</si>
  <si>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</si>
  <si>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</si>
  <si>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</si>
  <si>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</si>
  <si>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</si>
  <si>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</si>
  <si>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</si>
  <si>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</si>
  <si>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</si>
  <si>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</si>
  <si>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</si>
  <si>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</si>
  <si>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</si>
  <si>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</si>
  <si>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</si>
  <si>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</si>
  <si>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</si>
  <si>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</si>
  <si>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</si>
  <si>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</si>
  <si>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</si>
  <si>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</si>
  <si>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</si>
  <si>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</si>
  <si>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</si>
  <si>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</si>
  <si>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</si>
  <si>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</si>
  <si>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</si>
  <si>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</si>
  <si>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</si>
  <si>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</si>
  <si>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</si>
  <si>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</si>
  <si>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</si>
  <si>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</si>
  <si>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</si>
  <si>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</si>
  <si>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</si>
  <si>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</si>
  <si>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</si>
  <si>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</si>
  <si>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</si>
  <si>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</si>
  <si>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</si>
  <si>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</si>
  <si>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</si>
  <si>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</si>
  <si>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</si>
  <si>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</si>
  <si>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</si>
  <si>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</si>
  <si>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</si>
  <si>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</si>
  <si>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</si>
  <si>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</si>
  <si>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</si>
  <si>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</si>
  <si>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</si>
  <si>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</si>
  <si>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</si>
  <si>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</si>
  <si>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</si>
  <si>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</si>
  <si>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</si>
  <si>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</si>
  <si>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</si>
  <si>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</si>
  <si>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</si>
  <si>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</si>
  <si>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</si>
  <si>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</si>
  <si>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</si>
  <si>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</si>
  <si>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</si>
  <si>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</si>
  <si>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</si>
  <si>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</si>
  <si>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</si>
  <si>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</si>
  <si>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</si>
  <si>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</si>
  <si>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</si>
  <si>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</si>
  <si>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</si>
  <si>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</si>
  <si>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</si>
  <si>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</si>
  <si>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</si>
  <si>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</si>
  <si>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</si>
  <si>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</si>
  <si>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</si>
  <si>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</si>
  <si>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</si>
  <si>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</si>
  <si>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</si>
  <si>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</si>
  <si>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</si>
  <si>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</si>
  <si>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</si>
  <si>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</si>
  <si>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</si>
  <si>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</si>
  <si>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</si>
  <si>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</si>
  <si>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</si>
  <si>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</si>
  <si>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</si>
  <si>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</si>
  <si>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</si>
  <si>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</si>
  <si>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</si>
  <si>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</si>
  <si>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</si>
  <si>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</si>
  <si>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</si>
  <si>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</si>
  <si>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</si>
  <si>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</si>
  <si>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</si>
  <si>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</si>
  <si>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</si>
  <si>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</si>
  <si>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</si>
  <si>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</si>
  <si>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</si>
  <si>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</si>
  <si>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</si>
  <si>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</si>
  <si>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</si>
  <si>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</si>
  <si>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</si>
  <si>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</si>
  <si>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</si>
  <si>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</si>
  <si>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</si>
  <si>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</si>
  <si>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</si>
  <si>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</si>
  <si>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</si>
  <si>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</si>
  <si>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</si>
  <si>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</si>
  <si>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</si>
  <si>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</si>
  <si>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</si>
  <si>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</si>
  <si>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</si>
  <si>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</si>
  <si>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</si>
  <si>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</si>
  <si>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</si>
  <si>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</si>
  <si>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</si>
  <si>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</si>
  <si>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</si>
  <si>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</si>
  <si>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</si>
  <si>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</si>
  <si>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</si>
  <si>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</si>
  <si>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</si>
  <si>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</si>
  <si>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</si>
  <si>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</si>
  <si>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</si>
  <si>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</si>
  <si>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</si>
  <si>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</si>
  <si>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</si>
  <si>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</si>
  <si>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</si>
  <si>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</si>
  <si>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</si>
  <si>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</si>
  <si>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</si>
  <si>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</si>
  <si>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</si>
  <si>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</si>
  <si>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</si>
  <si>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</si>
  <si>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</si>
  <si>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</si>
  <si>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</si>
  <si>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</si>
  <si>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</si>
  <si>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</si>
  <si>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</si>
  <si>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</si>
  <si>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</si>
  <si>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</si>
  <si>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</si>
  <si>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</si>
  <si>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</si>
  <si>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</si>
  <si>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</si>
  <si>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</si>
  <si>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</si>
  <si>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</si>
  <si>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</si>
  <si>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</si>
  <si>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</si>
  <si>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</si>
  <si>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</si>
  <si>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</si>
  <si>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</si>
  <si>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</si>
  <si>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</si>
  <si>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</si>
  <si>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</si>
  <si>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</si>
  <si>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</si>
  <si>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</si>
  <si>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</si>
  <si>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</si>
  <si>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</si>
  <si>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</si>
  <si>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</si>
  <si>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</si>
  <si>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</si>
  <si>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</si>
  <si>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</si>
  <si>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</si>
  <si>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</si>
  <si>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</si>
  <si>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</si>
  <si>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</si>
  <si>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</si>
  <si>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</si>
  <si>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</si>
  <si>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</si>
  <si>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</si>
  <si>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</si>
  <si>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</si>
  <si>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</si>
  <si>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</si>
  <si>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</si>
  <si>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</si>
  <si>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</si>
  <si>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</si>
  <si>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</si>
  <si>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</si>
  <si>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</si>
  <si>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</si>
  <si>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</si>
  <si>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</si>
  <si>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</si>
  <si>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</si>
  <si>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</si>
  <si>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</si>
  <si>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</si>
  <si>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</si>
  <si>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</si>
  <si>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</si>
  <si>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</si>
  <si>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</si>
  <si>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</si>
  <si>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</si>
  <si>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</si>
  <si>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</si>
  <si>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</si>
  <si>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</si>
  <si>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</si>
  <si>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</si>
  <si>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</si>
  <si>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</si>
  <si>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</si>
  <si>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</si>
  <si>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</si>
  <si>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</si>
  <si>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</si>
  <si>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</si>
  <si>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</si>
  <si>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</si>
  <si>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</si>
  <si>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</si>
  <si>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</si>
  <si>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</si>
  <si>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</si>
  <si>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</si>
  <si>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</si>
  <si>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</si>
  <si>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</si>
  <si>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</si>
  <si>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</si>
  <si>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</si>
  <si>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</si>
  <si>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</si>
  <si>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</si>
  <si>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</si>
  <si>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</si>
  <si>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</si>
  <si>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</si>
  <si>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</si>
  <si>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</si>
  <si>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</si>
  <si>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</si>
  <si>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</si>
  <si>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</si>
  <si>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</si>
  <si>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</si>
  <si>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</si>
  <si>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</si>
  <si>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</si>
  <si>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</si>
  <si>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</si>
  <si>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</si>
  <si>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</si>
  <si>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</si>
  <si>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</si>
  <si>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</si>
  <si>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</si>
  <si>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</si>
  <si>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</si>
  <si>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</si>
  <si>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</si>
  <si>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</si>
  <si>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</si>
  <si>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</si>
  <si>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</si>
  <si>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</si>
  <si>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</si>
  <si>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</si>
  <si>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</si>
  <si>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</si>
  <si>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</si>
  <si>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</si>
  <si>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</si>
  <si>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</si>
  <si>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</si>
  <si>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</si>
  <si>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</si>
  <si>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</si>
  <si>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</si>
  <si>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</si>
  <si>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</si>
  <si>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</si>
  <si>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</si>
  <si>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</si>
  <si>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</si>
  <si>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</si>
  <si>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</si>
  <si>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</si>
  <si>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</si>
  <si>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</si>
  <si>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</si>
  <si>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</si>
  <si>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</si>
  <si>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</si>
  <si>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</si>
  <si>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</si>
  <si>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</si>
  <si>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</si>
  <si>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</si>
  <si>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</si>
  <si>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</si>
  <si>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</si>
  <si>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</si>
  <si>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</si>
  <si>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</si>
  <si>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</si>
  <si>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</si>
  <si>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</si>
  <si>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</si>
  <si>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</si>
  <si>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</si>
  <si>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</si>
  <si>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</si>
  <si>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</si>
  <si>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</si>
  <si>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</si>
  <si>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</si>
  <si>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</si>
  <si>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</si>
  <si>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</si>
  <si>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</si>
  <si>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</si>
  <si>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</si>
  <si>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</si>
  <si>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</si>
  <si>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</si>
  <si>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</si>
  <si>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</si>
  <si>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</si>
  <si>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</si>
  <si>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</si>
  <si>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</si>
  <si>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</si>
  <si>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</si>
  <si>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</si>
  <si>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</si>
  <si>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</si>
  <si>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</si>
  <si>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</si>
  <si>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</si>
  <si>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</si>
  <si>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</si>
  <si>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</si>
  <si>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</si>
  <si>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</si>
  <si>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</si>
  <si>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</si>
  <si>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</si>
  <si>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</si>
  <si>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</si>
  <si>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</si>
  <si>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</si>
  <si>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</si>
  <si>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</si>
  <si>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</si>
  <si>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</si>
  <si>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</si>
  <si>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</si>
  <si>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</si>
  <si>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</si>
  <si>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</si>
  <si>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</si>
  <si>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</si>
  <si>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</si>
  <si>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</si>
  <si>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</si>
  <si>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</si>
  <si>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</si>
  <si>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</si>
  <si>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</si>
  <si>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</si>
  <si>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</si>
  <si>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</si>
  <si>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</si>
  <si>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</si>
  <si>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</si>
  <si>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</si>
  <si>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</si>
  <si>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</si>
  <si>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</si>
  <si>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</si>
  <si>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</si>
  <si>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</si>
  <si>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</si>
  <si>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</si>
  <si>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</si>
  <si>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</si>
  <si>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</si>
  <si>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</si>
  <si>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</si>
  <si>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</si>
  <si>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</si>
  <si>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</si>
  <si>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</si>
  <si>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</si>
  <si>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</si>
  <si>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</si>
  <si>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</si>
  <si>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</si>
  <si>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</si>
  <si>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</si>
  <si>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</si>
  <si>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</si>
  <si>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</si>
  <si>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</si>
  <si>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</si>
  <si>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</si>
  <si>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</si>
  <si>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</si>
  <si>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</si>
  <si>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</si>
  <si>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</si>
  <si>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</si>
  <si>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</si>
  <si>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</si>
  <si>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</si>
  <si>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</si>
  <si>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</si>
  <si>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</si>
  <si>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</si>
  <si>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</si>
  <si>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</si>
  <si>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</si>
  <si>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</si>
  <si>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</si>
  <si>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</si>
  <si>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</si>
  <si>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</si>
  <si>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</si>
  <si>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</si>
  <si>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</si>
  <si>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</si>
  <si>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</si>
  <si>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</si>
  <si>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</si>
  <si>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</si>
  <si>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</si>
  <si>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</si>
  <si>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</si>
  <si>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</si>
  <si>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</si>
  <si>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</si>
  <si>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</si>
  <si>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</si>
  <si>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</si>
  <si>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</si>
  <si>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</si>
  <si>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</si>
  <si>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</si>
  <si>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</si>
  <si>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</si>
  <si>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</si>
  <si>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</si>
  <si>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</si>
  <si>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</si>
  <si>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</si>
  <si>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</si>
  <si>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</si>
  <si>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</si>
  <si>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</si>
  <si>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</si>
  <si>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</si>
  <si>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</si>
  <si>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</si>
  <si>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</si>
  <si>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</si>
  <si>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</si>
  <si>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</si>
  <si>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</si>
  <si>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</si>
  <si>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</si>
  <si>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</si>
  <si>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</si>
  <si>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</si>
  <si>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</si>
  <si>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</si>
  <si>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</si>
  <si>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</si>
  <si>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</si>
  <si>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</si>
  <si>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</si>
  <si>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</si>
  <si>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</si>
  <si>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</si>
  <si>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</si>
  <si>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</si>
  <si>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</si>
  <si>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</si>
  <si>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</si>
  <si>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</si>
  <si>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</si>
  <si>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</si>
  <si>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</si>
  <si>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</si>
  <si>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</si>
  <si>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</si>
  <si>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</si>
  <si>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</si>
  <si>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</si>
  <si>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</si>
  <si>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</si>
  <si>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</si>
  <si>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</si>
  <si>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</si>
  <si>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</si>
  <si>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</si>
  <si>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</si>
  <si>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</si>
  <si>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</si>
  <si>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</si>
  <si>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</si>
  <si>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</si>
  <si>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</si>
  <si>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</si>
  <si>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</si>
  <si>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</si>
  <si>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</si>
  <si>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</si>
  <si>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</si>
  <si>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</si>
  <si>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</si>
  <si>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</si>
  <si>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</si>
  <si>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</si>
  <si>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</si>
  <si>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</si>
  <si>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</si>
  <si>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</si>
  <si>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</si>
  <si>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</si>
  <si>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</si>
  <si>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</si>
  <si>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</si>
  <si>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</si>
  <si>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</si>
  <si>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</si>
  <si>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</si>
  <si>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</si>
  <si>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</si>
  <si>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</si>
  <si>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</si>
  <si>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</si>
  <si>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</si>
  <si>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</si>
  <si>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</si>
  <si>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</si>
  <si>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</si>
  <si>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</si>
  <si>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</si>
  <si>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</si>
  <si>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</si>
  <si>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</si>
  <si>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</si>
  <si>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</si>
  <si>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</si>
  <si>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</si>
  <si>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</si>
  <si>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</si>
  <si>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</si>
  <si>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</si>
  <si>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</si>
  <si>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</si>
  <si>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</si>
  <si>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</si>
  <si>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</si>
  <si>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</si>
  <si>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</si>
  <si>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</si>
  <si>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</si>
  <si>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</si>
  <si>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</si>
  <si>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</si>
  <si>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</si>
  <si>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</si>
  <si>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</si>
  <si>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</si>
  <si>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</si>
  <si>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</si>
  <si>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</si>
  <si>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</si>
  <si>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</si>
  <si>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</si>
  <si>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</si>
  <si>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</si>
  <si>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</si>
  <si>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</si>
  <si>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</si>
  <si>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</si>
  <si>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</si>
  <si>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</si>
  <si>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</si>
  <si>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</si>
  <si>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</si>
  <si>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</si>
  <si>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</si>
  <si>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</si>
  <si>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</si>
  <si>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</si>
  <si>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</si>
  <si>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</si>
  <si>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</si>
  <si>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</si>
  <si>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</si>
  <si>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</si>
  <si>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</si>
  <si>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</si>
  <si>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</si>
  <si>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</si>
  <si>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</si>
  <si>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</si>
  <si>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</si>
  <si>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</si>
  <si>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</si>
  <si>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</si>
  <si>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</si>
  <si>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</si>
  <si>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</si>
  <si>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</si>
  <si>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</si>
  <si>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</si>
  <si>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</si>
  <si>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</si>
  <si>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</si>
  <si>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</si>
  <si>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</si>
  <si>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</si>
  <si>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</si>
  <si>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</si>
  <si>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</si>
  <si>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</si>
  <si>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</si>
  <si>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</si>
  <si>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</si>
  <si>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</si>
  <si>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</si>
  <si>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</si>
  <si>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</si>
  <si>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</si>
  <si>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</si>
  <si>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</si>
  <si>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</si>
  <si>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</si>
  <si>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</si>
  <si>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</si>
  <si>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</si>
  <si>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</si>
  <si>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</si>
  <si>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</si>
  <si>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</si>
  <si>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</si>
  <si>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</si>
  <si>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</si>
  <si>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</si>
  <si>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</si>
  <si>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</si>
  <si>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</si>
  <si>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</si>
  <si>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</si>
  <si>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</si>
  <si>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</si>
  <si>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</si>
  <si>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</si>
  <si>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</si>
  <si>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</si>
  <si>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</si>
  <si>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</si>
  <si>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</si>
  <si>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</si>
  <si>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</si>
  <si>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</si>
  <si>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</si>
  <si>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</si>
  <si>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</si>
  <si>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</si>
  <si>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</si>
  <si>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</si>
  <si>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</si>
  <si>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</si>
  <si>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</si>
  <si>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</si>
  <si>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</si>
  <si>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</si>
  <si>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</si>
  <si>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</si>
  <si>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</si>
  <si>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</si>
  <si>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</si>
  <si>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</si>
  <si>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</si>
  <si>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</si>
  <si>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</si>
  <si>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</si>
  <si>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</si>
  <si>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</si>
  <si>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</si>
  <si>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</si>
  <si>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</si>
  <si>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</si>
  <si>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</si>
  <si>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</si>
  <si>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</si>
  <si>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</si>
  <si>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</si>
  <si>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</si>
  <si>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</si>
  <si>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</si>
  <si>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</si>
  <si>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</si>
  <si>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</si>
  <si>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</si>
  <si>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</si>
  <si>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</si>
  <si>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</si>
  <si>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</si>
  <si>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</si>
  <si>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</si>
  <si>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</si>
  <si>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</si>
  <si>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</si>
  <si>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</si>
  <si>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</si>
  <si>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</si>
  <si>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</si>
  <si>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</si>
  <si>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</si>
  <si>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</si>
  <si>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</si>
  <si>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</si>
  <si>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</si>
  <si>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</si>
  <si>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</si>
  <si>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</si>
  <si>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</si>
  <si>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</si>
  <si>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</si>
  <si>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</si>
  <si>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</si>
  <si>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</si>
  <si>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</si>
  <si>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</si>
  <si>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</si>
  <si>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</si>
  <si>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</si>
  <si>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</si>
  <si>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</si>
  <si>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</si>
  <si>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</si>
  <si>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</si>
  <si>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</si>
  <si>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</si>
  <si>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</si>
  <si>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</si>
  <si>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</si>
  <si>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</si>
  <si>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</si>
  <si>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</si>
  <si>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</si>
  <si>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</si>
  <si>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</si>
  <si>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</si>
  <si>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</si>
  <si>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</si>
  <si>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</si>
  <si>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</si>
  <si>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</si>
  <si>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</si>
  <si>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</si>
  <si>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</si>
  <si>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</si>
  <si>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</si>
  <si>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</si>
  <si>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</si>
  <si>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</si>
  <si>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</si>
  <si>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</si>
  <si>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</si>
  <si>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</si>
  <si>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</si>
  <si>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</si>
  <si>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</si>
  <si>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</si>
  <si>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</si>
  <si>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</si>
  <si>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</si>
  <si>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</si>
  <si>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</si>
  <si>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</si>
  <si>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</si>
  <si>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</si>
  <si>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</si>
  <si>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</si>
  <si>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</si>
  <si>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</si>
  <si>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</si>
  <si>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</si>
  <si>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</si>
  <si>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</si>
  <si>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</si>
  <si>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</si>
  <si>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</si>
  <si>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</si>
  <si>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</si>
  <si>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</si>
  <si>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</si>
  <si>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</si>
  <si>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</si>
  <si>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</si>
  <si>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</si>
  <si>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</si>
  <si>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</si>
  <si>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</si>
  <si>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</si>
  <si>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</si>
  <si>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</si>
  <si>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</si>
  <si>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</si>
  <si>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</si>
  <si>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</si>
  <si>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</si>
  <si>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</si>
  <si>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</si>
  <si>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</si>
  <si>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</si>
  <si>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</si>
  <si>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</si>
  <si>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</si>
  <si>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</si>
  <si>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</si>
  <si>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</si>
  <si>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</si>
  <si>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</si>
  <si>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</si>
  <si>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</si>
  <si>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</si>
  <si>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</si>
  <si>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</si>
  <si>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</si>
  <si>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</si>
  <si>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</si>
  <si>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</si>
  <si>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</si>
  <si>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</si>
  <si>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</si>
  <si>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</si>
  <si>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</si>
  <si>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</si>
  <si>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</si>
  <si>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</si>
  <si>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</si>
  <si>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</si>
  <si>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</si>
  <si>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</si>
  <si>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</si>
  <si>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</si>
  <si>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</si>
  <si>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</si>
  <si>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</si>
  <si>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</si>
  <si>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</si>
  <si>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</si>
  <si>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</si>
  <si>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</si>
  <si>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</si>
  <si>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</si>
  <si>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</si>
  <si>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</si>
  <si>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</si>
  <si>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</si>
  <si>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</si>
  <si>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</si>
  <si>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</si>
  <si>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</si>
  <si>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</si>
  <si>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</si>
  <si>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</si>
  <si>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</si>
  <si>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</si>
  <si>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</si>
  <si>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</si>
  <si>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</si>
  <si>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</si>
  <si>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</si>
  <si>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</si>
  <si>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</si>
  <si>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</si>
  <si>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</si>
  <si>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</si>
  <si>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</si>
  <si>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</si>
  <si>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</si>
  <si>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</si>
  <si>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</si>
  <si>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</si>
  <si>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</si>
  <si>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</si>
  <si>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</si>
  <si>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</si>
  <si>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</si>
  <si>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</si>
  <si>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</si>
  <si>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</si>
  <si>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</si>
  <si>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</si>
  <si>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</si>
  <si>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</si>
  <si>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</si>
  <si>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</si>
  <si>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</si>
  <si>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</si>
  <si>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</si>
  <si>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</si>
  <si>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</si>
  <si>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</si>
  <si>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</si>
  <si>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</si>
  <si>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</si>
  <si>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</si>
  <si>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</si>
  <si>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</si>
  <si>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</si>
  <si>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</si>
  <si>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</si>
  <si>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</si>
  <si>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</si>
  <si>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</si>
  <si>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</si>
  <si>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</si>
  <si>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</si>
  <si>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</si>
  <si>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</si>
  <si>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</si>
  <si>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</si>
  <si>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</si>
  <si>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</si>
  <si>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</si>
  <si>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</si>
  <si>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</si>
  <si>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</si>
  <si>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</si>
  <si>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</si>
  <si>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</si>
  <si>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</si>
  <si>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</si>
  <si>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</si>
  <si>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</si>
  <si>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</si>
  <si>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</si>
  <si>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</si>
  <si>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</si>
  <si>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</si>
  <si>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</si>
  <si>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</si>
  <si>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</si>
  <si>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</si>
  <si>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</si>
  <si>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</si>
  <si>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</si>
  <si>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</si>
  <si>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</si>
  <si>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</si>
  <si>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</si>
  <si>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</si>
  <si>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</si>
  <si>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</si>
  <si>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</si>
  <si>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</si>
  <si>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</si>
  <si>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</si>
  <si>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</si>
  <si>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</si>
  <si>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</si>
  <si>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</si>
  <si>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</si>
  <si>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</si>
  <si>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</si>
  <si>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</si>
  <si>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</si>
  <si>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</si>
  <si>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</si>
  <si>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</si>
  <si>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</si>
  <si>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</si>
  <si>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</si>
  <si>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</si>
  <si>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</si>
  <si>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</si>
  <si>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</si>
  <si>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</si>
  <si>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</si>
  <si>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</si>
  <si>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</si>
  <si>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</si>
  <si>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</si>
  <si>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</si>
  <si>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</si>
  <si>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</si>
  <si>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</si>
  <si>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</si>
  <si>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</si>
  <si>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</si>
  <si>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</si>
  <si>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</si>
  <si>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</si>
  <si>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</si>
  <si>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</si>
  <si>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</si>
  <si>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</si>
  <si>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</si>
  <si>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</si>
  <si>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</si>
  <si>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</si>
  <si>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</si>
  <si>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</si>
  <si>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</si>
  <si>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</si>
  <si>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</si>
  <si>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</si>
  <si>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</si>
  <si>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</si>
  <si>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</si>
  <si>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</si>
  <si>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</si>
  <si>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</si>
  <si>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</si>
  <si>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</si>
  <si>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</si>
  <si>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</si>
  <si>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</si>
  <si>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</si>
  <si>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</si>
  <si>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</si>
  <si>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</si>
  <si>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</si>
  <si>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</si>
  <si>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</si>
  <si>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</si>
  <si>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</si>
  <si>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</si>
  <si>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</si>
  <si>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</si>
  <si>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</si>
  <si>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</si>
  <si>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</si>
  <si>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</si>
  <si>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</si>
  <si>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</si>
  <si>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</si>
  <si>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</si>
  <si>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</si>
  <si>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</si>
  <si>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</si>
  <si>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</si>
  <si>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</si>
  <si>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</si>
  <si>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</si>
  <si>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</si>
  <si>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</si>
  <si>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</si>
  <si>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</si>
  <si>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</si>
  <si>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</si>
  <si>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</si>
  <si>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</si>
  <si>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</si>
  <si>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</si>
  <si>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</si>
  <si>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</si>
  <si>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</si>
  <si>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</si>
  <si>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</si>
  <si>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</si>
  <si>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</si>
  <si>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</si>
  <si>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</si>
  <si>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</si>
  <si>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</si>
  <si>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</si>
  <si>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</si>
  <si>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</si>
  <si>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</si>
  <si>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</si>
  <si>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</si>
  <si>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</si>
  <si>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</si>
  <si>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</si>
  <si>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</si>
  <si>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</si>
  <si>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</si>
  <si>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</si>
  <si>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</si>
  <si>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</si>
  <si>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</si>
  <si>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</si>
  <si>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</si>
  <si>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</si>
  <si>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</si>
  <si>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</si>
  <si>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</si>
  <si>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</si>
  <si>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</si>
  <si>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</si>
  <si>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</si>
  <si>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</si>
  <si>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</si>
  <si>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</si>
  <si>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</si>
  <si>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</si>
  <si>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</si>
  <si>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</si>
  <si>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</si>
  <si>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</si>
  <si>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</si>
  <si>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</si>
  <si>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</si>
  <si>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</si>
  <si>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</si>
  <si>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</si>
  <si>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</si>
  <si>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</si>
  <si>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</si>
  <si>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</si>
  <si>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</si>
  <si>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</si>
  <si>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</si>
  <si>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</si>
  <si>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</si>
  <si>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</si>
  <si>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</si>
  <si>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</si>
  <si>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</si>
  <si>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</si>
  <si>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</si>
  <si>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</si>
  <si>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</si>
  <si>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</si>
  <si>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</si>
  <si>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</si>
  <si>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</si>
  <si>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</si>
  <si>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</si>
  <si>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</si>
  <si>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</si>
  <si>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</si>
  <si>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</si>
  <si>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</si>
  <si>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</si>
  <si>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</si>
  <si>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</si>
  <si>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</si>
  <si>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</si>
  <si>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</si>
  <si>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</si>
  <si>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</si>
  <si>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</si>
  <si>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</si>
  <si>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</si>
  <si>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</si>
  <si>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</si>
  <si>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</si>
  <si>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</si>
  <si>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</si>
  <si>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</si>
  <si>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</si>
  <si>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</si>
  <si>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</si>
  <si>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</si>
  <si>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</si>
  <si>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</si>
  <si>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</si>
  <si>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</si>
  <si>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</si>
  <si>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</si>
  <si>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</si>
  <si>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</si>
  <si>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</si>
  <si>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</si>
  <si>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</si>
  <si>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</si>
  <si>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</si>
  <si>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</si>
  <si>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</si>
  <si>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</si>
  <si>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</si>
  <si>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</si>
  <si>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</si>
  <si>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</si>
  <si>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</si>
  <si>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</si>
  <si>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</si>
  <si>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</si>
  <si>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</si>
  <si>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</si>
  <si>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</si>
  <si>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</si>
  <si>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</si>
  <si>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</si>
  <si>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</si>
  <si>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</si>
  <si>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</si>
  <si>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</si>
  <si>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</si>
  <si>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</si>
  <si>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</si>
  <si>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</si>
  <si>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</si>
  <si>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</si>
  <si>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</si>
  <si>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</si>
  <si>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</si>
  <si>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</si>
  <si>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</si>
  <si>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</si>
  <si>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</si>
  <si>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</si>
  <si>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</si>
  <si>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</si>
  <si>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</si>
  <si>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</si>
  <si>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</si>
  <si>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</si>
  <si>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</si>
  <si>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</si>
  <si>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</si>
  <si>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</si>
  <si>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</si>
  <si>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</si>
  <si>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</si>
  <si>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</si>
  <si>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</si>
  <si>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</si>
  <si>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</si>
  <si>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</si>
  <si>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</si>
  <si>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</si>
  <si>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</si>
  <si>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</si>
  <si>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</si>
  <si>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</si>
  <si>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</si>
  <si>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</si>
  <si>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</si>
  <si>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</si>
  <si>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</si>
  <si>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</si>
  <si>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</si>
  <si>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</si>
  <si>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</si>
  <si>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</si>
  <si>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</si>
  <si>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</si>
  <si>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</si>
  <si>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</si>
  <si>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</si>
  <si>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</si>
  <si>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</si>
  <si>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</si>
  <si>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</si>
  <si>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</si>
  <si>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</si>
  <si>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</si>
  <si>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</si>
  <si>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</si>
  <si>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</si>
  <si>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</si>
  <si>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</si>
  <si>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</si>
  <si>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</si>
  <si>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</si>
  <si>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</si>
  <si>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</si>
  <si>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</si>
  <si>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</si>
  <si>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</si>
  <si>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</si>
  <si>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</si>
  <si>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</si>
  <si>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</si>
  <si>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</si>
  <si>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</si>
  <si>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</si>
  <si>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</si>
  <si>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</si>
  <si>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</si>
  <si>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</si>
  <si>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</si>
  <si>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</si>
  <si>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</si>
  <si>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</si>
  <si>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</si>
  <si>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</si>
  <si>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</si>
  <si>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</si>
  <si>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</si>
  <si>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</si>
  <si>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</si>
  <si>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</si>
  <si>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</si>
  <si>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</si>
  <si>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</si>
  <si>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</si>
  <si>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</si>
  <si>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</si>
  <si>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</si>
  <si>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</si>
  <si>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</si>
  <si>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</si>
  <si>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</si>
  <si>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</si>
  <si>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</si>
  <si>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</si>
  <si>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</si>
  <si>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</si>
  <si>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</si>
  <si>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</si>
  <si>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</si>
  <si>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</si>
  <si>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</si>
  <si>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</si>
  <si>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</si>
  <si>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</si>
  <si>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</si>
  <si>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</si>
  <si>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</si>
  <si>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</si>
  <si>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</si>
  <si>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</si>
  <si>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</si>
  <si>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</si>
  <si>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</si>
  <si>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</si>
  <si>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</si>
  <si>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</si>
  <si>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</si>
  <si>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</si>
  <si>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</si>
  <si>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</si>
  <si>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</si>
  <si>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</si>
  <si>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</si>
  <si>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</si>
  <si>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</si>
  <si>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</si>
  <si>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</si>
  <si>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</si>
  <si>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</si>
  <si>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</si>
  <si>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</si>
  <si>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</si>
  <si>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</si>
  <si>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</si>
  <si>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</si>
  <si>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</si>
  <si>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</si>
  <si>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</si>
  <si>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</si>
  <si>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</si>
  <si>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</si>
  <si>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</si>
  <si>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</si>
  <si>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</si>
  <si>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</si>
  <si>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</si>
  <si>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</si>
  <si>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</si>
  <si>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</si>
  <si>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</si>
  <si>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</si>
  <si>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</si>
  <si>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</si>
  <si>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</si>
  <si>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</si>
  <si>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</si>
  <si>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</si>
  <si>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</si>
  <si>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</si>
  <si>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</si>
  <si>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</si>
  <si>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</si>
  <si>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</si>
  <si>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</si>
  <si>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</si>
  <si>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</si>
  <si>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</si>
  <si>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</si>
  <si>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</si>
  <si>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</si>
  <si>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</si>
  <si>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</si>
  <si>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</si>
  <si>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</si>
  <si>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</si>
  <si>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</si>
  <si>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</si>
  <si>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</si>
  <si>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</si>
  <si>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</si>
  <si>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</si>
  <si>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</si>
  <si>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</si>
  <si>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</si>
  <si>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</si>
  <si>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</si>
  <si>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</si>
  <si>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</si>
  <si>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</si>
  <si>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</si>
  <si>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</si>
  <si>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</si>
  <si>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</si>
  <si>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</si>
  <si>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</si>
  <si>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</si>
  <si>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</si>
  <si>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</si>
  <si>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</si>
  <si>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</si>
  <si>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</si>
  <si>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</si>
  <si>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</si>
  <si>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</si>
  <si>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</si>
  <si>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</si>
  <si>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</si>
  <si>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</si>
  <si>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</si>
  <si>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</si>
  <si>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</si>
  <si>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</si>
  <si>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</si>
  <si>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</si>
  <si>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</si>
  <si>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</si>
  <si>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</si>
  <si>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</si>
  <si>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</si>
  <si>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</si>
  <si>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</si>
  <si>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</si>
  <si>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</si>
  <si>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</si>
  <si>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</si>
  <si>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</si>
  <si>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</si>
  <si>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</si>
  <si>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</si>
  <si>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</si>
  <si>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</si>
  <si>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</si>
  <si>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</si>
  <si>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</si>
  <si>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</si>
  <si>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</si>
  <si>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</si>
  <si>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</si>
  <si>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</si>
  <si>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</si>
  <si>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</si>
  <si>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</si>
  <si>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</si>
  <si>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</si>
  <si>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</si>
  <si>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</si>
  <si>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</si>
  <si>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</si>
  <si>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</si>
  <si>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</si>
  <si>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</si>
  <si>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</si>
  <si>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</si>
  <si>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</si>
  <si>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</si>
  <si>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</si>
  <si>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</si>
  <si>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</si>
  <si>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</si>
  <si>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</si>
  <si>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</si>
  <si>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</si>
  <si>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</si>
  <si>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</si>
  <si>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</si>
  <si>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</si>
  <si>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</si>
  <si>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</si>
  <si>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</si>
  <si>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</si>
  <si>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</si>
  <si>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</si>
  <si>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</si>
  <si>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</si>
  <si>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</si>
  <si>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</si>
  <si>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</si>
  <si>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</si>
  <si>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</si>
  <si>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</si>
  <si>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</si>
  <si>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</si>
  <si>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</si>
  <si>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</si>
  <si>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</si>
  <si>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</si>
  <si>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</si>
  <si>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</si>
  <si>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</si>
  <si>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</si>
  <si>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</si>
  <si>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</si>
  <si>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</si>
  <si>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</si>
  <si>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</si>
  <si>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</si>
  <si>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</si>
  <si>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</si>
  <si>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</si>
  <si>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</si>
  <si>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</si>
  <si>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</si>
  <si>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</si>
  <si>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</si>
  <si>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</si>
  <si>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</si>
  <si>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</si>
  <si>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</si>
  <si>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</si>
  <si>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</si>
  <si>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</si>
  <si>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</si>
  <si>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</si>
  <si>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</si>
  <si>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</si>
  <si>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</si>
  <si>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</si>
  <si>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</si>
  <si>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</si>
  <si>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</si>
  <si>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</si>
  <si>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</si>
  <si>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</si>
  <si>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</si>
  <si>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</si>
  <si>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</si>
  <si>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</si>
  <si>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</si>
  <si>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</si>
  <si>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</si>
  <si>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</si>
  <si>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</si>
  <si>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</si>
  <si>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</si>
  <si>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</si>
  <si>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</si>
  <si>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</si>
  <si>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</si>
  <si>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</si>
  <si>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</si>
  <si>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</si>
  <si>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</si>
  <si>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</si>
  <si>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</si>
  <si>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</si>
  <si>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</si>
  <si>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</si>
  <si>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</si>
  <si>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</si>
  <si>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</si>
  <si>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</si>
  <si>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</si>
  <si>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</si>
  <si>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</si>
  <si>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</si>
  <si>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</si>
  <si>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</si>
  <si>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</si>
  <si>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</si>
  <si>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</si>
  <si>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</si>
  <si>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</si>
  <si>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</si>
  <si>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</si>
  <si>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</si>
  <si>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</si>
  <si>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</si>
  <si>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</si>
  <si>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</si>
  <si>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</si>
  <si>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</si>
  <si>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</si>
  <si>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</si>
  <si>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</si>
  <si>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</si>
  <si>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</si>
  <si>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</si>
  <si>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</si>
  <si>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</si>
  <si>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</si>
  <si>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</si>
  <si>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</si>
  <si>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</si>
  <si>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</si>
  <si>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</si>
  <si>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</si>
  <si>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</si>
  <si>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</si>
  <si>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</si>
  <si>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</si>
  <si>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</si>
  <si>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</si>
  <si>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</si>
  <si>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</si>
  <si>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</si>
  <si>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</si>
  <si>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</si>
  <si>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</si>
  <si>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</si>
  <si>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</si>
  <si>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</si>
  <si>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</si>
  <si>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</si>
  <si>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</si>
  <si>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</si>
  <si>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</si>
  <si>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</si>
  <si>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</si>
  <si>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</si>
  <si>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</si>
  <si>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</si>
  <si>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</si>
  <si>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</si>
  <si>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</si>
  <si>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</si>
  <si>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</si>
  <si>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</si>
  <si>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</si>
  <si>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</si>
  <si>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</si>
  <si>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</si>
  <si>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</si>
  <si>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</si>
  <si>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</si>
  <si>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</si>
  <si>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</si>
  <si>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</si>
  <si>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</si>
  <si>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</si>
  <si>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</si>
  <si>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</si>
  <si>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</si>
  <si>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</si>
  <si>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</si>
  <si>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</si>
  <si>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</si>
  <si>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</si>
  <si>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</si>
  <si>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</si>
  <si>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</si>
  <si>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</si>
  <si>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</si>
  <si>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</si>
  <si>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</si>
  <si>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</si>
  <si>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</si>
  <si>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</si>
  <si>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</si>
  <si>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</si>
  <si>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</si>
  <si>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</si>
  <si>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</si>
  <si>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</si>
  <si>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</si>
  <si>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</si>
  <si>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</si>
  <si>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</si>
  <si>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</si>
  <si>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</si>
  <si>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</si>
  <si>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</si>
  <si>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</si>
  <si>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</si>
  <si>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</si>
  <si>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</si>
  <si>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</si>
  <si>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</si>
  <si>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</si>
  <si>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</si>
  <si>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</si>
  <si>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</si>
  <si>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</si>
  <si>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</si>
  <si>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</si>
  <si>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</si>
  <si>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</si>
  <si>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</si>
  <si>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</si>
  <si>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</si>
  <si>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</si>
  <si>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</si>
  <si>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</si>
  <si>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</si>
  <si>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</si>
  <si>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</si>
  <si>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</si>
  <si>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</si>
  <si>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</si>
  <si>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</si>
  <si>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</si>
  <si>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</si>
  <si>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</si>
  <si>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</si>
  <si>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</si>
  <si>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</si>
  <si>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</si>
  <si>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</si>
  <si>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</si>
  <si>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</si>
  <si>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</si>
  <si>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</si>
  <si>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</si>
  <si>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</si>
  <si>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</si>
  <si>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</si>
  <si>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</si>
  <si>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</si>
  <si>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</si>
  <si>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</si>
  <si>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</si>
  <si>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</si>
  <si>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</si>
  <si>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</si>
  <si>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</si>
  <si>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</si>
  <si>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</si>
  <si>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</si>
  <si>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</si>
  <si>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</si>
  <si>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</si>
  <si>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</si>
  <si>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</si>
  <si>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</si>
  <si>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</si>
  <si>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</si>
  <si>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</si>
  <si>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</si>
  <si>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</si>
  <si>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</si>
  <si>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</si>
  <si>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</si>
  <si>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</si>
  <si>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</si>
  <si>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</si>
  <si>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</si>
  <si>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</si>
  <si>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</si>
  <si>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</si>
  <si>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</si>
  <si>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</si>
  <si>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</si>
  <si>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</si>
  <si>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</si>
  <si>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</si>
  <si>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</si>
  <si>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</si>
  <si>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</si>
  <si>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</si>
  <si>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</si>
  <si>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</si>
  <si>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</si>
  <si>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</si>
  <si>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</si>
  <si>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</si>
  <si>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</si>
  <si>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</si>
  <si>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</si>
  <si>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</si>
  <si>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</si>
  <si>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</si>
  <si>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</si>
  <si>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</si>
  <si>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</si>
  <si>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</si>
  <si>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</si>
  <si>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</si>
  <si>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</si>
  <si>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</si>
  <si>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</si>
  <si>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</si>
  <si>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</si>
  <si>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</si>
  <si>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</si>
  <si>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</si>
  <si>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</si>
  <si>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</si>
  <si>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</si>
  <si>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</si>
  <si>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</si>
  <si>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</si>
  <si>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</si>
  <si>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</si>
  <si>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</si>
  <si>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</si>
  <si>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</si>
  <si>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</si>
  <si>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</si>
  <si>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</si>
  <si>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</si>
  <si>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</si>
  <si>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</si>
  <si>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</si>
  <si>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</si>
  <si>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</si>
  <si>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</si>
  <si>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</si>
  <si>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</si>
  <si>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</si>
  <si>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</si>
  <si>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</si>
  <si>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</si>
  <si>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</si>
  <si>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</si>
  <si>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</si>
  <si>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</si>
  <si>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</si>
  <si>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</si>
  <si>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</si>
  <si>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</si>
  <si>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</si>
  <si>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</si>
  <si>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</si>
  <si>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</si>
  <si>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</si>
  <si>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</si>
  <si>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</si>
  <si>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</si>
  <si>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</si>
  <si>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</si>
  <si>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</si>
  <si>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</si>
  <si>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</si>
  <si>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</si>
  <si>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</si>
  <si>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</si>
  <si>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</si>
  <si>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</si>
  <si>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</si>
  <si>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</si>
  <si>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</si>
  <si>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</si>
  <si>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</si>
  <si>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</si>
  <si>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</si>
  <si>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</si>
  <si>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</si>
  <si>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</si>
  <si>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</si>
  <si>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</si>
  <si>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</si>
  <si>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</si>
  <si>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</si>
  <si>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</si>
  <si>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</si>
  <si>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</si>
  <si>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</si>
  <si>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</si>
  <si>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</si>
  <si>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</si>
  <si>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</si>
  <si>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</si>
  <si>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</si>
  <si>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</si>
  <si>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</si>
  <si>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</si>
  <si>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</si>
  <si>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</si>
  <si>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</si>
  <si>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</si>
  <si>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</si>
  <si>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</si>
  <si>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</si>
  <si>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</si>
  <si>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</si>
  <si>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</si>
  <si>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</si>
  <si>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</si>
  <si>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</si>
  <si>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</si>
  <si>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</si>
  <si>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</si>
  <si>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</si>
  <si>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</si>
  <si>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</si>
  <si>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</si>
  <si>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</si>
  <si>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</si>
  <si>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</si>
  <si>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</si>
  <si>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</si>
  <si>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</si>
  <si>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</si>
  <si>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</si>
  <si>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</si>
  <si>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</si>
  <si>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</si>
  <si>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</si>
  <si>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</si>
  <si>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</si>
  <si>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</si>
  <si>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</si>
  <si>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</si>
  <si>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</si>
  <si>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</si>
  <si>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</si>
  <si>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</si>
  <si>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</si>
  <si>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</si>
  <si>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</si>
  <si>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</si>
  <si>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</si>
  <si>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</si>
  <si>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</si>
  <si>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</si>
  <si>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</si>
  <si>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</si>
  <si>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</si>
  <si>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</si>
  <si>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</si>
  <si>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</si>
  <si>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</si>
  <si>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</si>
  <si>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</si>
  <si>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</si>
  <si>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</si>
  <si>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</si>
  <si>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</si>
  <si>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</si>
  <si>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</si>
  <si>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</si>
  <si>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</si>
  <si>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</si>
  <si>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</si>
  <si>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</si>
  <si>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</si>
  <si>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</si>
  <si>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</si>
  <si>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</si>
  <si>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</si>
  <si>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</si>
  <si>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</si>
  <si>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</si>
  <si>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</si>
  <si>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</si>
  <si>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</si>
  <si>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</si>
  <si>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</si>
  <si>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</si>
  <si>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</si>
  <si>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</si>
  <si>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</si>
  <si>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</si>
  <si>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</si>
  <si>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</si>
  <si>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</si>
  <si>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</si>
  <si>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</si>
  <si>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</si>
  <si>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</si>
  <si>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</si>
  <si>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</si>
  <si>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</si>
  <si>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</si>
  <si>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</si>
  <si>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</si>
  <si>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</si>
  <si>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</si>
  <si>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</si>
  <si>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</si>
  <si>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</si>
  <si>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</si>
  <si>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</si>
  <si>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</si>
  <si>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</si>
  <si>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</si>
  <si>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</si>
  <si>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</si>
  <si>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</si>
  <si>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</si>
  <si>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</si>
  <si>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</si>
  <si>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</si>
  <si>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</si>
  <si>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</si>
  <si>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</si>
  <si>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</si>
  <si>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</si>
  <si>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</si>
  <si>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</si>
  <si>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</si>
  <si>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</si>
  <si>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</si>
  <si>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</si>
  <si>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</si>
  <si>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</si>
  <si>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</si>
  <si>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</si>
  <si>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</si>
  <si>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</si>
  <si>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</si>
  <si>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</si>
  <si>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</si>
  <si>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</si>
  <si>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</si>
  <si>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</si>
  <si>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</si>
  <si>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</si>
  <si>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</si>
  <si>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</si>
  <si>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</si>
  <si>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</si>
  <si>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</si>
  <si>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</si>
  <si>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</si>
  <si>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</si>
  <si>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</si>
  <si>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</si>
  <si>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</si>
  <si>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</si>
  <si>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</si>
  <si>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</si>
  <si>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</si>
  <si>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</si>
  <si>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</si>
  <si>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</si>
  <si>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</si>
  <si>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</si>
  <si>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</si>
  <si>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</si>
  <si>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</si>
  <si>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</si>
  <si>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</si>
  <si>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</si>
  <si>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</si>
  <si>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</si>
  <si>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</si>
  <si>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</si>
  <si>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</si>
  <si>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</si>
  <si>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</si>
  <si>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</si>
  <si>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</si>
  <si>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</si>
  <si>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</si>
  <si>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</si>
  <si>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</si>
  <si>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</si>
  <si>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</si>
  <si>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</si>
  <si>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</si>
  <si>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</si>
  <si>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</si>
  <si>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</si>
  <si>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</si>
  <si>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</si>
  <si>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</si>
  <si>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</si>
  <si>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</si>
  <si>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</si>
  <si>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</si>
  <si>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</si>
  <si>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</si>
  <si>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</si>
  <si>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</si>
  <si>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</si>
  <si>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</si>
  <si>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</si>
  <si>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</si>
  <si>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</si>
  <si>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</si>
  <si>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</si>
  <si>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</si>
  <si>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</si>
  <si>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</si>
  <si>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</si>
  <si>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</si>
  <si>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</si>
  <si>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</si>
  <si>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</si>
  <si>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</si>
  <si>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</si>
  <si>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</si>
  <si>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</si>
  <si>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</si>
  <si>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</si>
  <si>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</si>
  <si>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</si>
  <si>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</si>
  <si>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</si>
  <si>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</si>
  <si>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</si>
  <si>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</si>
  <si>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</si>
  <si>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</si>
  <si>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</si>
  <si>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</si>
  <si>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</si>
  <si>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</si>
  <si>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</si>
  <si>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</si>
  <si>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</si>
  <si>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</si>
  <si>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</si>
  <si>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</si>
  <si>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</si>
  <si>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</si>
  <si>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</si>
  <si>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</si>
  <si>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</si>
  <si>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</si>
  <si>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</si>
  <si>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</si>
  <si>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</si>
  <si>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</si>
  <si>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</si>
  <si>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</si>
  <si>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</si>
  <si>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</si>
  <si>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</si>
  <si>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</si>
  <si>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</si>
  <si>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</si>
  <si>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</si>
  <si>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</si>
  <si>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</si>
  <si>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</si>
  <si>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</si>
  <si>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</si>
  <si>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</si>
  <si>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</si>
  <si>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</si>
  <si>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</si>
  <si>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</si>
  <si>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</si>
  <si>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</si>
  <si>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</si>
  <si>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</si>
  <si>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</si>
  <si>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</si>
  <si>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</si>
  <si>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</si>
  <si>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</si>
  <si>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</si>
  <si>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</si>
  <si>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</si>
  <si>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</si>
  <si>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</si>
  <si>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</si>
  <si>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</si>
  <si>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</si>
  <si>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</si>
  <si>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</si>
  <si>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</si>
  <si>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</si>
  <si>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</si>
  <si>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</si>
  <si>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</si>
  <si>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</si>
  <si>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</si>
  <si>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</si>
  <si>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</si>
  <si>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</si>
  <si>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</si>
  <si>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</si>
  <si>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</si>
  <si>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</si>
  <si>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</si>
  <si>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</si>
  <si>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</si>
  <si>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</si>
  <si>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</si>
  <si>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</si>
  <si>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</si>
  <si>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</si>
  <si>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</si>
  <si>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</si>
  <si>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</si>
  <si>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</si>
  <si>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</si>
  <si>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</si>
  <si>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</si>
  <si>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</si>
  <si>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</si>
  <si>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</si>
  <si>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</si>
  <si>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</si>
  <si>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</si>
  <si>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</si>
  <si>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</si>
  <si>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</si>
  <si>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</si>
  <si>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</si>
  <si>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</si>
  <si>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</si>
  <si>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</si>
  <si>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</si>
  <si>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</si>
  <si>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</si>
  <si>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</si>
  <si>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</si>
  <si>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</si>
  <si>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</si>
  <si>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</si>
  <si>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</si>
  <si>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</si>
  <si>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</si>
  <si>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</si>
  <si>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</si>
  <si>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</si>
  <si>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</si>
  <si>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</si>
  <si>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</si>
  <si>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</si>
  <si>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</si>
  <si>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</si>
  <si>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</si>
  <si>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</si>
  <si>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</si>
  <si>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</si>
  <si>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</si>
  <si>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</si>
  <si>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</si>
  <si>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</si>
  <si>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</si>
  <si>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</si>
  <si>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</si>
  <si>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</si>
  <si>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</si>
  <si>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</si>
  <si>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</si>
  <si>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</si>
  <si>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</si>
  <si>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</si>
  <si>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</si>
  <si>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</si>
  <si>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</si>
  <si>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</si>
  <si>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</si>
  <si>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</si>
  <si>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</si>
  <si>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</si>
  <si>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</si>
  <si>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</si>
  <si>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</si>
  <si>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</si>
  <si>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</si>
  <si>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</si>
  <si>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</si>
  <si>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</si>
  <si>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</si>
  <si>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</si>
  <si>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</si>
  <si>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</si>
  <si>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</si>
  <si>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</si>
  <si>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</si>
  <si>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</si>
  <si>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</si>
  <si>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</si>
  <si>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</si>
  <si>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</si>
  <si>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</si>
  <si>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</si>
  <si>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</si>
  <si>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</si>
  <si>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</si>
  <si>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</si>
  <si>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</si>
  <si>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</si>
  <si>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</si>
  <si>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</si>
  <si>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</si>
  <si>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</si>
  <si>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</si>
  <si>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</si>
  <si>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</si>
  <si>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</si>
  <si>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</si>
  <si>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</si>
  <si>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</si>
  <si>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</si>
  <si>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</si>
  <si>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</si>
  <si>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</si>
  <si>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</si>
  <si>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</si>
  <si>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</si>
  <si>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</si>
  <si>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</si>
  <si>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</si>
  <si>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</si>
  <si>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</si>
  <si>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</si>
  <si>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</si>
  <si>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</si>
  <si>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</si>
  <si>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</si>
  <si>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</si>
  <si>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</si>
  <si>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</si>
  <si>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</si>
  <si>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</si>
  <si>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</si>
  <si>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</si>
  <si>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</si>
  <si>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</si>
  <si>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</si>
  <si>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</si>
  <si>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</si>
  <si>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</si>
  <si>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</si>
  <si>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</si>
  <si>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</si>
  <si>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</si>
  <si>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</si>
  <si>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</si>
  <si>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</si>
  <si>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</si>
  <si>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</si>
  <si>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</si>
  <si>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</si>
  <si>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</si>
  <si>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</si>
  <si>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</si>
  <si>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</si>
  <si>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</si>
  <si>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</si>
  <si>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</si>
  <si>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</si>
  <si>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</si>
  <si>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</si>
  <si>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</si>
  <si>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</si>
  <si>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</si>
  <si>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</si>
  <si>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</si>
  <si>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</si>
  <si>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</si>
  <si>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</si>
  <si>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</si>
  <si>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</si>
  <si>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</si>
  <si>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</si>
  <si>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</si>
  <si>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</si>
  <si>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</si>
  <si>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</si>
  <si>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</si>
  <si>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</si>
  <si>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</si>
  <si>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</si>
  <si>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</si>
  <si>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</si>
  <si>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</si>
  <si>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</si>
  <si>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</si>
  <si>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</si>
  <si>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</si>
  <si>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</si>
  <si>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</si>
  <si>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</si>
  <si>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</si>
  <si>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</si>
  <si>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</si>
  <si>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</si>
  <si>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</si>
  <si>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</si>
  <si>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</si>
  <si>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</si>
  <si>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</si>
  <si>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</si>
  <si>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</si>
  <si>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</si>
  <si>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</si>
  <si>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</si>
  <si>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</si>
  <si>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</si>
  <si>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</si>
  <si>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</si>
  <si>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</si>
  <si>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</si>
  <si>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</si>
  <si>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</si>
  <si>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</si>
  <si>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</si>
  <si>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</si>
  <si>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</si>
  <si>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</si>
  <si>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</si>
  <si>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</si>
  <si>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</si>
  <si>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</si>
  <si>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</si>
  <si>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</si>
  <si>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</si>
  <si>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</si>
  <si>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</si>
  <si>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</si>
  <si>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</si>
  <si>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</si>
  <si>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</si>
  <si>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</si>
  <si>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</si>
  <si>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</si>
  <si>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</si>
  <si>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</si>
  <si>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</si>
  <si>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</si>
  <si>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</si>
  <si>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</si>
  <si>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</si>
  <si>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</si>
  <si>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</si>
  <si>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</si>
  <si>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</si>
  <si>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</si>
  <si>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</si>
  <si>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</si>
  <si>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</si>
  <si>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</si>
  <si>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</si>
  <si>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</si>
  <si>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</si>
  <si>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</si>
  <si>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</si>
  <si>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</si>
  <si>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</si>
  <si>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</si>
  <si>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</si>
  <si>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</si>
  <si>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</si>
  <si>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</si>
  <si>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</si>
  <si>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</si>
  <si>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</si>
  <si>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</si>
  <si>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</si>
  <si>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</si>
  <si>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</si>
  <si>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</si>
  <si>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</si>
  <si>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</si>
  <si>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</si>
  <si>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</si>
  <si>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</si>
  <si>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</si>
  <si>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</si>
  <si>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</si>
  <si>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</si>
  <si>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</si>
  <si>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</si>
  <si>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</si>
  <si>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</si>
  <si>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</si>
  <si>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</si>
  <si>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</si>
  <si>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</si>
  <si>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</si>
  <si>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</si>
  <si>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</si>
  <si>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</si>
  <si>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</si>
  <si>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</si>
  <si>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</si>
  <si>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</si>
  <si>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</si>
  <si>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</si>
  <si>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</si>
  <si>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</si>
  <si>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</si>
  <si>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</si>
  <si>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</si>
  <si>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</si>
  <si>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</si>
  <si>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</si>
  <si>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</si>
  <si>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</si>
  <si>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</si>
  <si>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</si>
  <si>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</si>
  <si>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</si>
  <si>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</si>
  <si>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</si>
  <si>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</si>
  <si>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</si>
  <si>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</si>
  <si>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</si>
  <si>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</si>
  <si>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</si>
  <si>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</si>
  <si>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</si>
  <si>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</si>
  <si>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</si>
  <si>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</si>
  <si>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</si>
  <si>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</si>
  <si>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</si>
  <si>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</si>
  <si>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</si>
  <si>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</si>
  <si>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</si>
  <si>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</si>
  <si>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</si>
  <si>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</si>
  <si>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</si>
  <si>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</si>
  <si>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</si>
  <si>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</si>
  <si>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</si>
  <si>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</si>
  <si>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</si>
  <si>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</si>
  <si>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</si>
  <si>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</si>
  <si>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</si>
  <si>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</si>
  <si>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</si>
  <si>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</si>
  <si>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</si>
  <si>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</si>
  <si>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</si>
  <si>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</si>
  <si>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</si>
  <si>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</si>
  <si>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</si>
  <si>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</si>
  <si>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</si>
  <si>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</si>
  <si>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</si>
  <si>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</si>
  <si>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</si>
  <si>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</si>
  <si>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</si>
  <si>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</si>
  <si>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</si>
  <si>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</si>
  <si>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</si>
  <si>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</si>
  <si>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</si>
  <si>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</si>
  <si>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</si>
  <si>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</si>
  <si>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</si>
  <si>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</si>
  <si>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</si>
  <si>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</si>
  <si>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</si>
  <si>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</si>
  <si>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</si>
  <si>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</si>
  <si>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</si>
  <si>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</si>
  <si>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</si>
  <si>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</si>
  <si>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</si>
  <si>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</si>
  <si>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</si>
  <si>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</si>
  <si>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</si>
  <si>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</si>
  <si>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</si>
  <si>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</si>
  <si>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</si>
  <si>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</si>
  <si>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</si>
  <si>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</si>
  <si>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</si>
  <si>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</si>
  <si>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</si>
  <si>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</si>
  <si>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</si>
  <si>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</si>
  <si>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</si>
  <si>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</si>
  <si>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</si>
  <si>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</si>
  <si>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</si>
  <si>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</si>
  <si>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</si>
  <si>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</si>
  <si>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</si>
  <si>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</si>
  <si>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</si>
  <si>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</si>
  <si>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</si>
  <si>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</si>
  <si>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</si>
  <si>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</si>
  <si>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</si>
  <si>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</si>
  <si>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</si>
  <si>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</si>
  <si>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</si>
  <si>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</si>
  <si>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</si>
  <si>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</si>
  <si>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</si>
  <si>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</si>
  <si>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</si>
  <si>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</si>
  <si>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</si>
  <si>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</si>
  <si>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</si>
  <si>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</si>
  <si>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</si>
  <si>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</si>
  <si>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</si>
  <si>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</si>
  <si>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</si>
  <si>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</si>
  <si>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</si>
  <si>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</si>
  <si>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</si>
  <si>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</si>
  <si>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</si>
  <si>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</si>
  <si>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</si>
  <si>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</si>
  <si>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</si>
  <si>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</si>
  <si>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</si>
  <si>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</si>
  <si>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</si>
  <si>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</si>
  <si>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</si>
  <si>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</si>
  <si>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</si>
  <si>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</si>
  <si>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</si>
  <si>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</si>
  <si>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</si>
  <si>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</si>
  <si>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</si>
  <si>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</si>
  <si>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</si>
  <si>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</si>
  <si>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</si>
  <si>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</si>
  <si>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</si>
  <si>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</si>
  <si>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</si>
  <si>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</si>
  <si>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</si>
  <si>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</si>
  <si>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</si>
  <si>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</si>
  <si>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</si>
  <si>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</si>
  <si>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</si>
  <si>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</si>
  <si>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</si>
  <si>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</si>
  <si>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</si>
  <si>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</si>
  <si>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</si>
  <si>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</si>
  <si>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</si>
  <si>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</si>
  <si>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</si>
  <si>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</si>
  <si>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</si>
  <si>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</si>
  <si>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</si>
  <si>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</si>
  <si>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</si>
  <si>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</si>
  <si>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</si>
  <si>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</si>
  <si>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</si>
  <si>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</si>
  <si>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</si>
  <si>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</si>
  <si>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</si>
  <si>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</si>
  <si>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</si>
  <si>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</si>
  <si>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</si>
  <si>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</si>
  <si>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</si>
  <si>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</si>
  <si>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</si>
  <si>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</si>
  <si>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</si>
  <si>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</si>
  <si>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</si>
  <si>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</si>
  <si>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</si>
  <si>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</si>
  <si>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</si>
  <si>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</si>
  <si>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</si>
  <si>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</si>
  <si>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</si>
  <si>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</si>
  <si>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</si>
  <si>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</si>
  <si>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</si>
  <si>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</si>
  <si>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</si>
  <si>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</si>
  <si>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</si>
  <si>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</si>
  <si>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</si>
  <si>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</si>
  <si>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</si>
  <si>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</si>
  <si>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</si>
  <si>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</si>
  <si>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</si>
  <si>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</si>
  <si>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</si>
  <si>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</si>
  <si>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</si>
  <si>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</si>
  <si>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</si>
  <si>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</si>
  <si>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</si>
  <si>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</si>
  <si>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</si>
  <si>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</si>
  <si>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</si>
  <si>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</si>
  <si>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</si>
  <si>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</si>
  <si>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</si>
  <si>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</si>
  <si>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</si>
  <si>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</si>
  <si>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</si>
  <si>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</si>
  <si>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</si>
  <si>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</si>
  <si>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</si>
  <si>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</si>
  <si>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</si>
  <si>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</si>
  <si>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</si>
  <si>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</si>
  <si>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</si>
  <si>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</si>
  <si>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</si>
  <si>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</si>
  <si>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</si>
  <si>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</si>
  <si>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</si>
  <si>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</si>
  <si>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</si>
  <si>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</si>
  <si>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</si>
  <si>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</si>
  <si>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</si>
  <si>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</si>
  <si>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</si>
  <si>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</si>
  <si>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</si>
  <si>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</si>
  <si>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</si>
  <si>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</si>
  <si>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</si>
  <si>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</si>
  <si>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</si>
  <si>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</si>
  <si>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</si>
  <si>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</si>
  <si>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</si>
  <si>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</si>
  <si>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</si>
  <si>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</si>
  <si>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</si>
  <si>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</si>
  <si>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</si>
  <si>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</si>
  <si>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</si>
  <si>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</si>
  <si>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</si>
  <si>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</si>
  <si>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</si>
  <si>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</si>
  <si>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</si>
  <si>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</si>
  <si>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</si>
  <si>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</si>
  <si>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</si>
  <si>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</si>
  <si>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</si>
  <si>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</si>
  <si>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</si>
  <si>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</si>
  <si>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</si>
  <si>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</si>
  <si>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</si>
  <si>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</si>
  <si>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</si>
  <si>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</si>
  <si>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</si>
  <si>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</si>
  <si>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</si>
  <si>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</si>
  <si>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</si>
  <si>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</si>
  <si>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</si>
  <si>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</si>
  <si>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</si>
  <si>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</si>
  <si>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</si>
  <si>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</si>
  <si>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</si>
  <si>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</si>
  <si>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</si>
  <si>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</si>
  <si>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</si>
  <si>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</si>
  <si>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</si>
  <si>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</si>
  <si>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</si>
  <si>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</si>
  <si>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</si>
  <si>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</si>
  <si>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</si>
  <si>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</si>
  <si>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</si>
  <si>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</si>
  <si>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</si>
  <si>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</si>
  <si>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</si>
  <si>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</si>
  <si>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</si>
  <si>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</si>
  <si>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</si>
  <si>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</si>
  <si>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</si>
  <si>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</si>
  <si>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</si>
  <si>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</si>
  <si>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</si>
  <si>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</si>
  <si>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</si>
  <si>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</si>
  <si>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</si>
  <si>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</si>
  <si>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</si>
  <si>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</si>
  <si>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</si>
  <si>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</si>
  <si>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</si>
  <si>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</si>
  <si>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</si>
  <si>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</si>
  <si>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</si>
  <si>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</si>
  <si>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</si>
  <si>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</si>
  <si>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</si>
  <si>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</si>
  <si>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</si>
  <si>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</si>
  <si>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</si>
  <si>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</si>
  <si>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</si>
  <si>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</si>
  <si>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</si>
  <si>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</si>
  <si>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</si>
  <si>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</si>
  <si>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</si>
  <si>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</si>
  <si>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</si>
  <si>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</si>
  <si>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</si>
  <si>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</si>
  <si>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</si>
  <si>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</si>
  <si>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</si>
  <si>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</si>
  <si>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</si>
  <si>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</si>
  <si>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</si>
  <si>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</si>
  <si>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</si>
  <si>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</si>
  <si>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</si>
  <si>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</si>
  <si>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</si>
  <si>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</si>
  <si>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</si>
  <si>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</si>
  <si>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</si>
  <si>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</si>
  <si>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</si>
  <si>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</si>
  <si>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</si>
  <si>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</si>
  <si>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</si>
  <si>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</si>
  <si>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</si>
  <si>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</si>
  <si>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</si>
  <si>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</si>
  <si>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</si>
  <si>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</si>
  <si>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</si>
  <si>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</si>
  <si>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</si>
  <si>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</si>
  <si>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</si>
  <si>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</si>
  <si>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</si>
  <si>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</si>
  <si>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</si>
  <si>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</si>
  <si>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</si>
  <si>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</si>
  <si>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</si>
  <si>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</si>
  <si>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</si>
  <si>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</si>
  <si>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</si>
  <si>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</si>
  <si>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</si>
  <si>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</si>
  <si>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</si>
  <si>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</si>
  <si>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</si>
  <si>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</si>
  <si>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</si>
  <si>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</si>
  <si>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</si>
  <si>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</si>
  <si>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</si>
  <si>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</si>
  <si>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</si>
  <si>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</si>
  <si>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</si>
  <si>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</si>
  <si>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</si>
  <si>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</si>
  <si>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</si>
  <si>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</si>
  <si>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</si>
  <si>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</si>
  <si>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</si>
  <si>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</si>
  <si>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</si>
  <si>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</si>
  <si>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</si>
  <si>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</si>
  <si>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</si>
  <si>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</si>
  <si>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</si>
  <si>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</si>
  <si>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</si>
  <si>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</si>
  <si>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</si>
  <si>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</si>
  <si>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</si>
  <si>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</si>
  <si>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</si>
  <si>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</si>
  <si>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</si>
  <si>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</si>
  <si>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</si>
  <si>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</si>
  <si>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</si>
  <si>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</si>
  <si>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</si>
  <si>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</si>
  <si>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</si>
  <si>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</si>
  <si>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</si>
  <si>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</si>
  <si>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</si>
  <si>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</si>
  <si>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</si>
  <si>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</si>
  <si>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</si>
  <si>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</si>
  <si>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</si>
  <si>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</si>
  <si>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</si>
  <si>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</si>
  <si>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</si>
  <si>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</si>
  <si>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</si>
  <si>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</si>
  <si>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</si>
  <si>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</si>
  <si>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</si>
  <si>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</si>
  <si>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</si>
  <si>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</si>
  <si>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</si>
  <si>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</si>
  <si>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</si>
  <si>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</si>
  <si>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</si>
  <si>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</si>
  <si>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</si>
  <si>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</si>
  <si>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</si>
  <si>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</si>
  <si>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</si>
  <si>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</si>
  <si>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</si>
  <si>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</si>
  <si>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</si>
  <si>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</si>
  <si>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</si>
  <si>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</si>
  <si>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</si>
  <si>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</si>
  <si>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</si>
  <si>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</si>
  <si>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</si>
  <si>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</si>
  <si>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</si>
  <si>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</si>
  <si>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</si>
  <si>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</si>
  <si>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</si>
  <si>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</si>
  <si>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</si>
  <si>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</si>
  <si>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</si>
  <si>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</si>
  <si>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</si>
  <si>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</si>
  <si>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</si>
  <si>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</si>
  <si>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</si>
  <si>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</si>
  <si>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</si>
  <si>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</si>
  <si>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</si>
  <si>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</si>
  <si>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</si>
  <si>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</si>
  <si>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</si>
  <si>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</si>
  <si>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</si>
  <si>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</si>
  <si>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</si>
  <si>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</si>
  <si>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</si>
  <si>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</si>
  <si>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</si>
  <si>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</si>
  <si>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</si>
  <si>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</si>
  <si>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</si>
  <si>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</si>
  <si>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</si>
  <si>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</si>
  <si>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</si>
  <si>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</si>
  <si>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</si>
  <si>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</si>
  <si>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</si>
  <si>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</si>
  <si>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</si>
  <si>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</si>
  <si>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</si>
  <si>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</si>
  <si>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</si>
  <si>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</si>
  <si>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</si>
  <si>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</si>
  <si>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</si>
  <si>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</si>
  <si>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</si>
  <si>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</si>
  <si>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</si>
  <si>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</si>
  <si>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</si>
  <si>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</si>
  <si>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</si>
  <si>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</si>
  <si>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</si>
  <si>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</si>
  <si>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</si>
  <si>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</si>
  <si>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</si>
  <si>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</si>
  <si>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</si>
  <si>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</si>
  <si>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</si>
  <si>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</si>
  <si>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</si>
  <si>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</si>
  <si>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</si>
  <si>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</si>
  <si>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</si>
  <si>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</si>
  <si>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</si>
  <si>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</si>
  <si>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</si>
  <si>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</si>
  <si>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</si>
  <si>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</si>
  <si>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</si>
  <si>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</si>
  <si>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</si>
  <si>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</si>
  <si>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</si>
  <si>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</si>
  <si>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</si>
  <si>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</si>
  <si>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</si>
  <si>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</si>
  <si>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</si>
  <si>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</si>
  <si>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</si>
  <si>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</si>
  <si>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</si>
  <si>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</si>
  <si>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</si>
  <si>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</si>
  <si>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</si>
  <si>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</si>
  <si>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</si>
  <si>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</si>
  <si>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</si>
  <si>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</si>
  <si>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</si>
  <si>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</si>
  <si>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</si>
  <si>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</si>
  <si>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</si>
  <si>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</si>
  <si>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</si>
  <si>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</si>
  <si>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</si>
  <si>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</si>
  <si>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</si>
  <si>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</si>
  <si>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</si>
  <si>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</si>
  <si>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</si>
  <si>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</si>
  <si>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</si>
  <si>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</si>
  <si>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</si>
  <si>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</si>
  <si>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</si>
  <si>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</si>
  <si>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</si>
  <si>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</si>
  <si>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</si>
  <si>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</si>
  <si>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</si>
  <si>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</si>
  <si>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</si>
  <si>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</si>
  <si>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</si>
  <si>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</si>
  <si>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</si>
  <si>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</si>
  <si>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</si>
  <si>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</si>
  <si>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</si>
  <si>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</si>
  <si>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</si>
  <si>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</si>
  <si>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</si>
  <si>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</si>
  <si>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</si>
  <si>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</si>
  <si>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</si>
  <si>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</si>
  <si>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</si>
  <si>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</si>
  <si>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</si>
  <si>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</si>
  <si>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</si>
  <si>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</si>
  <si>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</si>
  <si>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</si>
  <si>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</si>
  <si>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</si>
  <si>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</si>
  <si>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</si>
  <si>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</si>
  <si>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</si>
  <si>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</si>
  <si>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</si>
  <si>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</si>
  <si>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</si>
  <si>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</si>
  <si>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</si>
  <si>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</si>
  <si>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</si>
  <si>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</si>
  <si>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</si>
  <si>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</si>
  <si>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</si>
  <si>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</si>
  <si>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</si>
  <si>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</si>
  <si>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</si>
  <si>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</si>
  <si>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</si>
  <si>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</si>
  <si>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</si>
  <si>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</si>
  <si>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</si>
  <si>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</si>
  <si>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</si>
  <si>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</si>
  <si>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</si>
  <si>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</si>
  <si>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</si>
  <si>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</si>
  <si>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</si>
  <si>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</si>
  <si>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</si>
  <si>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</si>
  <si>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</si>
  <si>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</si>
  <si>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</si>
  <si>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</si>
  <si>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</si>
  <si>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</si>
  <si>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</si>
  <si>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</si>
  <si>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</si>
  <si>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</si>
  <si>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</si>
  <si>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</si>
  <si>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</si>
  <si>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</si>
  <si>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</si>
  <si>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</si>
  <si>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</si>
  <si>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</si>
  <si>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</si>
  <si>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</si>
  <si>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</si>
  <si>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</si>
  <si>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</si>
  <si>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</si>
  <si>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</si>
  <si>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</si>
  <si>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</si>
  <si>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</si>
  <si>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</si>
  <si>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</si>
  <si>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</si>
  <si>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</si>
  <si>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</si>
  <si>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</si>
  <si>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</si>
  <si>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</si>
  <si>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</si>
  <si>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</si>
  <si>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</si>
  <si>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</si>
  <si>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</si>
  <si>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</si>
  <si>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</si>
  <si>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</si>
  <si>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</si>
  <si>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</si>
  <si>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</si>
  <si>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</si>
  <si>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</si>
  <si>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</si>
  <si>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</si>
  <si>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</si>
  <si>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</si>
  <si>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</si>
  <si>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</si>
  <si>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</si>
  <si>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</si>
  <si>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</si>
  <si>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</si>
  <si>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</si>
  <si>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</si>
  <si>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</si>
  <si>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</si>
  <si>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</si>
  <si>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</si>
  <si>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</si>
  <si>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</si>
  <si>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</si>
  <si>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</si>
  <si>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</si>
  <si>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</si>
  <si>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</si>
  <si>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</si>
  <si>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</si>
  <si>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</si>
  <si>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</si>
  <si>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</si>
  <si>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</si>
  <si>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</si>
  <si>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</si>
  <si>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</si>
  <si>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</si>
  <si>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</si>
  <si>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</si>
  <si>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</si>
  <si>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</si>
  <si>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</si>
  <si>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</si>
  <si>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</si>
  <si>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</si>
  <si>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</si>
  <si>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</si>
  <si>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</si>
  <si>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</si>
  <si>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</si>
  <si>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</si>
  <si>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</si>
  <si>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</si>
  <si>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</si>
  <si>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</si>
  <si>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</si>
  <si>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</si>
  <si>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</si>
  <si>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</si>
  <si>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</si>
  <si>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</si>
  <si>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</si>
  <si>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</si>
  <si>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</si>
  <si>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</si>
  <si>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</si>
  <si>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</si>
  <si>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</si>
  <si>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</si>
  <si>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</si>
  <si>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</si>
  <si>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</si>
  <si>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</si>
  <si>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</si>
  <si>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</si>
  <si>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</si>
  <si>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</si>
  <si>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</si>
  <si>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</si>
  <si>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</si>
  <si>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</si>
  <si>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</si>
  <si>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</si>
  <si>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</si>
  <si>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</si>
  <si>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</si>
  <si>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</si>
  <si>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</si>
  <si>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</si>
  <si>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</si>
  <si>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</si>
  <si>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</si>
  <si>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</si>
  <si>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</si>
  <si>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</si>
  <si>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</si>
  <si>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</si>
  <si>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</si>
  <si>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</si>
  <si>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</si>
  <si>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</si>
  <si>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</si>
  <si>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</si>
  <si>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</si>
  <si>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</si>
  <si>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</si>
  <si>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</si>
  <si>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</si>
  <si>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</si>
  <si>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</si>
  <si>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</si>
  <si>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</si>
  <si>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</si>
  <si>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</si>
  <si>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</si>
  <si>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</si>
  <si>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</si>
  <si>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</si>
  <si>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</si>
  <si>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</si>
  <si>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</si>
  <si>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</si>
  <si>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</si>
  <si>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</si>
  <si>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</si>
  <si>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</si>
  <si>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</si>
  <si>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</si>
  <si>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</si>
  <si>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</si>
  <si>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</si>
  <si>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</si>
  <si>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</si>
  <si>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</si>
  <si>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</si>
  <si>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</si>
  <si>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</si>
  <si>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</si>
  <si>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</si>
  <si>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</si>
  <si>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</si>
  <si>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</si>
  <si>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</si>
  <si>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</si>
  <si>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</si>
  <si>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</si>
  <si>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</si>
  <si>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</si>
  <si>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</si>
  <si>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</si>
  <si>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</si>
  <si>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</si>
  <si>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</si>
  <si>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</si>
  <si>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</si>
  <si>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</si>
  <si>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</si>
  <si>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</si>
  <si>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</si>
  <si>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</si>
  <si>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</si>
  <si>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</si>
  <si>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</si>
  <si>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</si>
  <si>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</si>
  <si>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</si>
  <si>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</si>
  <si>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</si>
  <si>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</si>
  <si>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</si>
  <si>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</si>
  <si>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</si>
  <si>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</si>
  <si>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</si>
  <si>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</si>
  <si>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</si>
  <si>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</si>
  <si>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</si>
  <si>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</si>
  <si>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</si>
  <si>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</si>
  <si>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</si>
  <si>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</si>
  <si>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</si>
  <si>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</si>
  <si>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</si>
  <si>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</si>
  <si>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</si>
  <si>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</si>
  <si>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</si>
  <si>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</si>
  <si>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</si>
  <si>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</si>
  <si>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</si>
  <si>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</si>
  <si>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</si>
  <si>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</si>
  <si>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</si>
  <si>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</si>
  <si>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</si>
  <si>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</si>
  <si>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</si>
  <si>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</si>
  <si>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</si>
  <si>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</si>
  <si>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</si>
  <si>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</si>
  <si>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</si>
  <si>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</si>
  <si>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</si>
  <si>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</si>
  <si>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</si>
  <si>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</si>
  <si>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</si>
  <si>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</si>
  <si>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</si>
  <si>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</si>
  <si>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</si>
  <si>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</si>
  <si>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</si>
  <si>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</si>
  <si>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</si>
  <si>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</si>
  <si>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</si>
  <si>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</si>
  <si>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</si>
  <si>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</si>
  <si>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</si>
  <si>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</si>
  <si>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</si>
  <si>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</si>
  <si>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</si>
  <si>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</si>
  <si>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</si>
  <si>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</si>
  <si>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</si>
  <si>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</si>
  <si>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</si>
  <si>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</si>
  <si>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</si>
  <si>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</si>
  <si>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</si>
  <si>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</si>
  <si>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</si>
  <si>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</si>
  <si>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</si>
  <si>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</si>
  <si>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</si>
  <si>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</si>
  <si>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</si>
  <si>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</si>
  <si>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</si>
  <si>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</si>
  <si>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</si>
  <si>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</si>
  <si>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</si>
  <si>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</si>
  <si>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</si>
  <si>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</si>
  <si>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</si>
  <si>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</si>
  <si>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</si>
  <si>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</si>
  <si>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</si>
  <si>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</si>
  <si>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</si>
  <si>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</si>
  <si>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</si>
  <si>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</si>
  <si>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</si>
  <si>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</si>
  <si>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</si>
  <si>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</si>
  <si>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</si>
  <si>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</si>
  <si>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</si>
  <si>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</si>
  <si>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</si>
  <si>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</si>
  <si>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</si>
  <si>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</si>
  <si>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</si>
  <si>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</si>
  <si>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</si>
  <si>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</si>
  <si>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</si>
  <si>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</si>
  <si>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</si>
  <si>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</si>
  <si>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</si>
  <si>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</si>
  <si>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</si>
  <si>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</si>
  <si>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</si>
  <si>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</si>
  <si>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</si>
  <si>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</si>
  <si>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</si>
  <si>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</si>
  <si>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</si>
  <si>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</si>
  <si>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</si>
  <si>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</si>
  <si>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</si>
  <si>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</si>
  <si>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</si>
  <si>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</si>
  <si>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</si>
  <si>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</si>
  <si>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</si>
  <si>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</si>
  <si>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</si>
  <si>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</si>
  <si>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</si>
  <si>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</si>
  <si>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</si>
  <si>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</si>
  <si>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</si>
  <si>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</si>
  <si>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</si>
  <si>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</si>
  <si>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</si>
  <si>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</si>
  <si>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</si>
  <si>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</si>
  <si>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</si>
  <si>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</si>
  <si>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</si>
  <si>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</si>
  <si>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</si>
  <si>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</si>
  <si>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</si>
  <si>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</si>
  <si>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</si>
  <si>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</si>
  <si>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</si>
  <si>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</si>
  <si>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</si>
  <si>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</si>
  <si>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</si>
  <si>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</si>
  <si>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</si>
  <si>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</si>
  <si>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</si>
  <si>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</si>
  <si>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</si>
  <si>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</si>
  <si>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</si>
  <si>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</si>
  <si>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</si>
  <si>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</si>
  <si>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</si>
  <si>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</si>
  <si>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</si>
  <si>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</si>
  <si>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</si>
  <si>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</si>
  <si>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</si>
  <si>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</si>
  <si>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</si>
  <si>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</si>
  <si>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</si>
  <si>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</si>
  <si>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</si>
  <si>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</si>
  <si>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</si>
  <si>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</si>
  <si>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</si>
  <si>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</si>
  <si>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</si>
  <si>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</si>
  <si>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</si>
  <si>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</si>
  <si>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</si>
  <si>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</si>
  <si>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</si>
  <si>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</si>
  <si>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</si>
  <si>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</si>
  <si>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</si>
  <si>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</si>
  <si>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</si>
  <si>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</si>
  <si>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</si>
  <si>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</si>
  <si>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</si>
  <si>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</si>
  <si>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</si>
  <si>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</si>
  <si>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</si>
  <si>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</si>
  <si>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</si>
  <si>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</si>
  <si>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</si>
  <si>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</si>
  <si>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</si>
  <si>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</si>
  <si>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</si>
  <si>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</si>
  <si>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</si>
  <si>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</si>
  <si>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</si>
  <si>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</si>
  <si>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</si>
  <si>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</si>
  <si>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</si>
  <si>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</si>
  <si>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</si>
  <si>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</si>
  <si>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</si>
  <si>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</si>
  <si>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</si>
  <si>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</si>
  <si>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</si>
  <si>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</si>
  <si>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</si>
  <si>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</si>
  <si>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</si>
  <si>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</si>
  <si>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</si>
  <si>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</si>
  <si>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</si>
  <si>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</si>
  <si>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</si>
  <si>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</si>
  <si>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</si>
  <si>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</si>
  <si>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</si>
  <si>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</si>
  <si>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</si>
  <si>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</si>
  <si>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</si>
  <si>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</si>
  <si>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</si>
  <si>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</si>
  <si>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</si>
  <si>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</si>
  <si>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</si>
  <si>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</si>
  <si>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</si>
  <si>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</si>
  <si>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</si>
  <si>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</si>
  <si>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</si>
  <si>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</si>
  <si>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</si>
  <si>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</si>
  <si>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</si>
  <si>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</si>
  <si>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</si>
  <si>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</si>
  <si>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</si>
  <si>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</si>
  <si>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</si>
  <si>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</si>
  <si>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</si>
  <si>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</si>
  <si>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</si>
  <si>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</si>
  <si>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</si>
  <si>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</si>
  <si>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</si>
  <si>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</si>
  <si>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</si>
  <si>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</si>
  <si>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</si>
  <si>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</si>
  <si>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</si>
  <si>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</si>
  <si>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</si>
  <si>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</si>
  <si>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</si>
  <si>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</si>
  <si>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</si>
  <si>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</si>
  <si>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</si>
  <si>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</si>
  <si>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</si>
  <si>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</si>
  <si>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</si>
  <si>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</si>
  <si>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</si>
  <si>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</si>
  <si>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</si>
  <si>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</si>
  <si>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</si>
  <si>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</si>
  <si>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</si>
  <si>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</si>
  <si>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</si>
  <si>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</si>
  <si>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</si>
  <si>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</si>
  <si>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</si>
  <si>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</si>
  <si>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</si>
  <si>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</si>
  <si>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</si>
  <si>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</si>
  <si>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</si>
  <si>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</si>
  <si>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</si>
  <si>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</si>
  <si>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</si>
  <si>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</si>
  <si>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</si>
  <si>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</si>
  <si>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</si>
  <si>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</si>
  <si>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</si>
  <si>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</si>
  <si>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</si>
  <si>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</si>
  <si>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</si>
  <si>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</si>
  <si>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</si>
  <si>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</si>
  <si>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</si>
  <si>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</si>
  <si>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</si>
  <si>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</si>
  <si>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</si>
  <si>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</si>
  <si>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</si>
  <si>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</si>
  <si>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</si>
  <si>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</si>
  <si>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</si>
  <si>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</si>
  <si>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</si>
  <si>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</si>
  <si>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</si>
  <si>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</si>
  <si>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</si>
  <si>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</si>
  <si>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</si>
  <si>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</si>
  <si>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</si>
  <si>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</si>
  <si>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</si>
  <si>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</si>
  <si>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</si>
  <si>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</si>
  <si>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</si>
  <si>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</si>
  <si>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</si>
  <si>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</si>
  <si>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</si>
  <si>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</si>
  <si>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</si>
  <si>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</si>
  <si>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</si>
  <si>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</si>
  <si>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</si>
  <si>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</si>
  <si>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</si>
  <si>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</si>
  <si>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</si>
  <si>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</si>
  <si>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</si>
  <si>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</si>
  <si>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</si>
  <si>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</si>
  <si>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</si>
  <si>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</si>
  <si>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</si>
  <si>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</si>
  <si>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</si>
  <si>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</si>
  <si>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</si>
  <si>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</si>
  <si>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</si>
  <si>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</si>
  <si>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</si>
  <si>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</si>
  <si>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</si>
  <si>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</si>
  <si>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</si>
  <si>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</si>
  <si>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</si>
  <si>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</si>
  <si>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</si>
  <si>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</si>
  <si>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</si>
  <si>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</si>
  <si>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</si>
  <si>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</si>
  <si>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</si>
  <si>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</si>
  <si>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</si>
  <si>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</si>
  <si>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</si>
  <si>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</si>
  <si>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</si>
  <si>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</si>
  <si>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</si>
  <si>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</si>
  <si>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</si>
  <si>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</si>
  <si>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</si>
  <si>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</si>
  <si>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</si>
  <si>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</si>
  <si>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</si>
  <si>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</si>
  <si>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</si>
  <si>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</si>
  <si>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</si>
  <si>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</si>
  <si>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</si>
  <si>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</si>
  <si>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</si>
  <si>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</si>
  <si>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</si>
  <si>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</si>
  <si>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</si>
  <si>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</si>
  <si>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</si>
  <si>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</si>
  <si>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</si>
  <si>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</si>
  <si>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</si>
  <si>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</si>
  <si>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</si>
  <si>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</si>
  <si>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</si>
  <si>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</si>
  <si>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</si>
  <si>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</si>
  <si>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</si>
  <si>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</si>
  <si>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</si>
  <si>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</si>
  <si>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</si>
  <si>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</si>
  <si>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</si>
  <si>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</si>
  <si>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</si>
  <si>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</si>
  <si>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</si>
  <si>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</si>
  <si>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</si>
  <si>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</si>
  <si>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</si>
  <si>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</si>
  <si>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</si>
  <si>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</si>
  <si>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</si>
  <si>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</si>
  <si>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</si>
  <si>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</si>
  <si>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</si>
  <si>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</si>
  <si>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</si>
  <si>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</si>
  <si>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</si>
  <si>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</si>
  <si>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</si>
  <si>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</si>
  <si>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</si>
  <si>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</si>
  <si>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</si>
  <si>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</si>
  <si>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</si>
  <si>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</si>
  <si>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</si>
  <si>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</si>
  <si>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</si>
  <si>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</si>
  <si>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</si>
  <si>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</si>
  <si>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</si>
  <si>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</si>
  <si>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</si>
  <si>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</si>
  <si>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</si>
  <si>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</si>
  <si>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</si>
  <si>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</si>
  <si>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</si>
  <si>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</si>
  <si>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</si>
  <si>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</si>
  <si>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</si>
  <si>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</si>
  <si>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</si>
  <si>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</si>
  <si>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</si>
  <si>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</si>
  <si>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</si>
  <si>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</si>
  <si>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</si>
  <si>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</si>
  <si>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</si>
  <si>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</si>
  <si>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</si>
  <si>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</si>
  <si>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</si>
  <si>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</si>
  <si>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</si>
  <si>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</si>
  <si>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</si>
  <si>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</si>
  <si>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</si>
  <si>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</si>
  <si>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</si>
  <si>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</si>
  <si>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</si>
  <si>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</si>
  <si>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</si>
  <si>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</si>
  <si>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</si>
  <si>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</si>
  <si>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</si>
  <si>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</si>
  <si>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</si>
  <si>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</si>
  <si>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</si>
  <si>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</si>
  <si>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</si>
  <si>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</si>
  <si>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</si>
  <si>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</si>
  <si>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</si>
  <si>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</si>
  <si>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</si>
  <si>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</si>
  <si>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</si>
  <si>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</si>
  <si>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</si>
  <si>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</si>
  <si>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</si>
  <si>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</si>
  <si>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</si>
  <si>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</si>
  <si>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</si>
  <si>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</si>
  <si>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</si>
  <si>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</si>
  <si>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</si>
  <si>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</si>
  <si>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</si>
  <si>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</si>
  <si>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</si>
  <si>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</si>
  <si>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</si>
  <si>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</si>
  <si>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</si>
  <si>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</si>
  <si>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</si>
  <si>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</si>
  <si>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</si>
  <si>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</si>
  <si>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</si>
  <si>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</si>
  <si>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</si>
  <si>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</si>
  <si>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</si>
  <si>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</si>
  <si>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</si>
  <si>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</si>
  <si>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</si>
  <si>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</si>
  <si>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</si>
  <si>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</si>
  <si>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</si>
  <si>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</si>
  <si>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</si>
  <si>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</si>
  <si>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</si>
  <si>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</si>
  <si>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</si>
  <si>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</si>
  <si>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</si>
  <si>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</si>
  <si>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</si>
  <si>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</si>
  <si>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</si>
  <si>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</si>
  <si>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</si>
  <si>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</si>
  <si>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</si>
  <si>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</si>
  <si>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</si>
  <si>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</si>
  <si>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</si>
  <si>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</si>
  <si>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</si>
  <si>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</si>
  <si>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</si>
  <si>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</si>
  <si>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</si>
  <si>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</si>
  <si>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</si>
  <si>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</si>
  <si>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</si>
  <si>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</si>
  <si>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</si>
  <si>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</si>
  <si>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</si>
  <si>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</si>
  <si>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</si>
  <si>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</si>
  <si>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</si>
  <si>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</si>
  <si>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</si>
  <si>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</si>
  <si>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</si>
  <si>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</si>
  <si>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</si>
  <si>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</si>
  <si>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</si>
  <si>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</si>
  <si>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</si>
  <si>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</si>
  <si>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</si>
  <si>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</si>
  <si>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</si>
  <si>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</si>
  <si>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</si>
  <si>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</si>
  <si>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</si>
  <si>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</si>
  <si>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</si>
  <si>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</si>
  <si>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</si>
  <si>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</si>
  <si>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</si>
  <si>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</si>
  <si>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</si>
  <si>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</si>
  <si>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</si>
  <si>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</si>
  <si>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</si>
  <si>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</si>
  <si>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</si>
  <si>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</si>
  <si>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</si>
  <si>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</si>
  <si>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</si>
  <si>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</si>
  <si>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</si>
  <si>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</si>
  <si>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</si>
  <si>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</si>
  <si>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</si>
  <si>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</si>
  <si>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</si>
  <si>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</si>
  <si>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</si>
  <si>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</si>
  <si>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</si>
  <si>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</si>
  <si>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</si>
  <si>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</si>
  <si>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</si>
  <si>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</si>
  <si>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</si>
  <si>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</si>
  <si>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</si>
  <si>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</si>
  <si>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</si>
  <si>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</si>
  <si>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</si>
  <si>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</si>
  <si>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</si>
  <si>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</si>
  <si>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</si>
  <si>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</si>
  <si>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</si>
  <si>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</si>
  <si>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</si>
  <si>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</si>
  <si>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</si>
  <si>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</si>
  <si>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</si>
  <si>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</si>
  <si>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</si>
  <si>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</si>
  <si>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</si>
  <si>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</si>
  <si>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</si>
  <si>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</si>
  <si>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</si>
  <si>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</si>
  <si>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</si>
  <si>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</si>
  <si>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</si>
  <si>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</si>
  <si>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</si>
  <si>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</si>
  <si>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</si>
  <si>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</si>
  <si>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</si>
  <si>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</si>
  <si>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</si>
  <si>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</si>
  <si>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</si>
  <si>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</si>
  <si>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</si>
  <si>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</si>
  <si>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</si>
  <si>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</si>
  <si>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</si>
  <si>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</si>
  <si>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</si>
  <si>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</si>
  <si>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</si>
  <si>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</si>
  <si>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</si>
  <si>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</si>
  <si>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</si>
  <si>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</si>
  <si>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</si>
  <si>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</si>
  <si>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</si>
  <si>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</si>
  <si>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</si>
  <si>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</si>
  <si>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</si>
  <si>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</si>
  <si>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</si>
  <si>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</si>
  <si>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</si>
  <si>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</si>
  <si>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</si>
  <si>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</si>
  <si>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</si>
  <si>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</si>
  <si>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</si>
  <si>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</si>
  <si>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</si>
  <si>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</si>
  <si>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</si>
  <si>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</si>
  <si>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</si>
  <si>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</si>
  <si>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</si>
  <si>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</si>
  <si>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</si>
  <si>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</si>
  <si>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</si>
  <si>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</si>
  <si>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</si>
  <si>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</si>
  <si>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</si>
  <si>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</si>
  <si>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</si>
  <si>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</si>
  <si>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</si>
  <si>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</si>
  <si>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</si>
  <si>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</si>
  <si>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</si>
  <si>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</si>
  <si>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</si>
  <si>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</si>
  <si>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</si>
  <si>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</si>
  <si>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</si>
  <si>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</si>
  <si>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</si>
  <si>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</si>
  <si>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</si>
  <si>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</si>
  <si>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</si>
  <si>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</si>
  <si>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</si>
  <si>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</si>
  <si>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</si>
  <si>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</si>
  <si>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</si>
  <si>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</si>
  <si>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</si>
  <si>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</si>
  <si>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</si>
  <si>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</si>
  <si>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</si>
  <si>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</si>
  <si>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</si>
  <si>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</si>
  <si>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</si>
  <si>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</si>
  <si>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</si>
  <si>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</si>
  <si>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</si>
  <si>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</si>
  <si>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</si>
  <si>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</si>
  <si>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</si>
  <si>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</si>
  <si>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</si>
  <si>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</si>
  <si>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</si>
  <si>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</si>
  <si>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</si>
  <si>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</si>
  <si>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</si>
  <si>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</si>
  <si>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</si>
  <si>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</si>
  <si>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</si>
  <si>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</si>
  <si>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</si>
  <si>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</si>
  <si>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</si>
  <si>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</si>
  <si>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</si>
  <si>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</si>
  <si>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</si>
  <si>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</si>
  <si>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</si>
  <si>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</si>
  <si>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</si>
  <si>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</si>
  <si>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</si>
  <si>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</si>
  <si>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</si>
  <si>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</si>
  <si>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</si>
  <si>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</si>
  <si>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</si>
  <si>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</si>
  <si>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</si>
  <si>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</si>
  <si>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</si>
  <si>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</si>
  <si>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</si>
  <si>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</si>
  <si>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</si>
  <si>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</si>
  <si>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</si>
  <si>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</si>
  <si>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</si>
  <si>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</si>
  <si>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</si>
  <si>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</si>
  <si>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</si>
  <si>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</si>
  <si>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</si>
  <si>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</si>
  <si>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</si>
  <si>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</si>
  <si>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</si>
  <si>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</si>
  <si>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</si>
  <si>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</si>
  <si>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</si>
  <si>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</si>
  <si>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</si>
  <si>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</si>
  <si>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</si>
  <si>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</si>
  <si>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</si>
  <si>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</si>
  <si>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</si>
  <si>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</si>
  <si>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</si>
  <si>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</si>
  <si>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</si>
  <si>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</si>
  <si>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</si>
  <si>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</si>
  <si>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</si>
  <si>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</si>
  <si>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</si>
  <si>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</si>
  <si>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</si>
  <si>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</si>
  <si>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</si>
  <si>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</si>
  <si>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</si>
  <si>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</si>
  <si>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</si>
  <si>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</si>
  <si>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</si>
  <si>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</si>
  <si>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</si>
  <si>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</si>
  <si>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</si>
  <si>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</si>
  <si>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</si>
  <si>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</si>
  <si>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</si>
  <si>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</si>
  <si>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</si>
  <si>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</si>
  <si>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</si>
  <si>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</si>
  <si>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</si>
  <si>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</si>
  <si>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</si>
  <si>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</si>
  <si>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</si>
  <si>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</si>
  <si>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</si>
  <si>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</si>
  <si>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</si>
  <si>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</si>
  <si>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</si>
  <si>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</si>
  <si>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</si>
  <si>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</si>
  <si>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</si>
  <si>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</si>
  <si>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</si>
  <si>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</si>
  <si>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</si>
  <si>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</si>
  <si>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</si>
  <si>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</si>
  <si>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</si>
  <si>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</si>
  <si>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</si>
  <si>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</si>
  <si>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</si>
  <si>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</si>
  <si>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</si>
  <si>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</si>
  <si>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</si>
  <si>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</si>
  <si>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</si>
  <si>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</si>
  <si>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</si>
  <si>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</si>
  <si>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</si>
  <si>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</si>
  <si>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</si>
  <si>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</si>
  <si>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</si>
  <si>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</si>
  <si>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</si>
  <si>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</si>
  <si>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</si>
  <si>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</si>
  <si>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</si>
  <si>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</si>
  <si>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</si>
  <si>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</si>
  <si>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</si>
  <si>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</si>
  <si>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</si>
  <si>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</si>
  <si>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</si>
  <si>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</si>
  <si>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</si>
  <si>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</si>
  <si>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</si>
  <si>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</si>
  <si>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</si>
  <si>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</si>
  <si>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</si>
  <si>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</si>
  <si>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</si>
  <si>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</si>
  <si>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</si>
  <si>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</si>
  <si>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</si>
  <si>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</si>
  <si>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</si>
  <si>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</si>
  <si>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</si>
  <si>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</si>
  <si>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</si>
  <si>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</si>
  <si>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</si>
  <si>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</si>
  <si>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</si>
  <si>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</si>
  <si>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</si>
  <si>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</si>
  <si>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</si>
  <si>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</si>
  <si>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</si>
  <si>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</si>
  <si>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</si>
  <si>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</si>
  <si>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</si>
  <si>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</si>
  <si>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</si>
  <si>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</si>
  <si>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</si>
  <si>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</si>
  <si>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</si>
  <si>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</si>
  <si>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</si>
  <si>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</si>
  <si>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</si>
  <si>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</si>
  <si>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</si>
  <si>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</si>
  <si>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</si>
  <si>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</si>
  <si>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</si>
  <si>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</si>
  <si>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</si>
  <si>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</si>
  <si>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</si>
  <si>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</si>
  <si>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</si>
  <si>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</si>
  <si>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</si>
  <si>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</si>
  <si>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</si>
  <si>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</si>
  <si>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</si>
  <si>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</si>
  <si>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</si>
  <si>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</si>
  <si>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</si>
  <si>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</si>
  <si>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</si>
  <si>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</si>
  <si>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</si>
  <si>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</si>
  <si>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</si>
  <si>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</si>
  <si>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</si>
  <si>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</si>
  <si>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</si>
  <si>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</si>
  <si>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</si>
  <si>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</si>
  <si>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</si>
  <si>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</si>
  <si>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</si>
  <si>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</si>
  <si>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</si>
  <si>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</si>
  <si>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</si>
  <si>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</si>
  <si>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</si>
  <si>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</si>
  <si>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</si>
  <si>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</si>
  <si>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</si>
  <si>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</si>
  <si>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</si>
  <si>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</si>
  <si>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</si>
  <si>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</si>
  <si>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</si>
  <si>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</si>
  <si>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</si>
  <si>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</si>
  <si>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</si>
  <si>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</si>
  <si>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</si>
  <si>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</si>
  <si>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</si>
  <si>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</si>
  <si>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</si>
  <si>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</si>
  <si>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</si>
  <si>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</si>
  <si>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</si>
  <si>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</si>
  <si>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</si>
  <si>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</si>
  <si>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</si>
  <si>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</si>
  <si>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</si>
  <si>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</si>
  <si>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</si>
  <si>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</si>
  <si>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</si>
  <si>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</si>
  <si>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</si>
  <si>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</si>
  <si>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</si>
  <si>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</si>
  <si>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</si>
  <si>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</si>
  <si>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</si>
  <si>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</si>
  <si>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</si>
  <si>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</si>
  <si>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</si>
  <si>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</si>
  <si>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</si>
  <si>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</si>
  <si>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</si>
  <si>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</si>
  <si>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</si>
  <si>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</si>
  <si>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</si>
  <si>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</si>
  <si>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</si>
  <si>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</si>
  <si>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</si>
  <si>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</si>
  <si>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</si>
  <si>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</si>
  <si>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</si>
  <si>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</si>
  <si>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</si>
  <si>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</si>
  <si>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</si>
  <si>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</si>
  <si>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</si>
  <si>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</si>
  <si>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</si>
  <si>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</si>
  <si>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</si>
  <si>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</si>
  <si>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</si>
  <si>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</si>
  <si>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</si>
  <si>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</si>
  <si>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</si>
  <si>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</si>
  <si>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</si>
  <si>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</si>
  <si>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</si>
  <si>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</si>
  <si>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</si>
  <si>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</si>
  <si>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</si>
  <si>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</si>
  <si>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</si>
  <si>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</si>
  <si>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</si>
  <si>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</si>
  <si>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</si>
  <si>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</si>
  <si>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</si>
  <si>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</si>
  <si>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</si>
  <si>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</si>
  <si>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</si>
  <si>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</si>
  <si>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</si>
  <si>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</si>
  <si>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</si>
  <si>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</si>
  <si>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</si>
  <si>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</si>
  <si>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</si>
  <si>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</si>
  <si>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</si>
  <si>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</si>
  <si>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</si>
  <si>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</si>
  <si>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</si>
  <si>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</si>
  <si>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</si>
  <si>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</si>
  <si>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</si>
  <si>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</si>
  <si>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</si>
  <si>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</si>
  <si>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</si>
  <si>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</si>
  <si>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</si>
  <si>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</si>
  <si>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</si>
  <si>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</si>
  <si>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</si>
  <si>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</si>
  <si>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</si>
  <si>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</si>
  <si>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</si>
  <si>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</si>
  <si>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</si>
  <si>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</si>
  <si>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</si>
  <si>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</si>
  <si>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</si>
  <si>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</si>
  <si>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</si>
  <si>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</si>
  <si>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</si>
  <si>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</si>
  <si>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</si>
  <si>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</si>
  <si>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</si>
  <si>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</si>
  <si>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</si>
  <si>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</si>
  <si>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</si>
  <si>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</si>
  <si>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</si>
  <si>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</si>
  <si>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</si>
  <si>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</si>
  <si>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</si>
  <si>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</si>
  <si>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</si>
  <si>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</si>
  <si>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</si>
  <si>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</si>
  <si>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</si>
  <si>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</si>
  <si>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</si>
  <si>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</si>
  <si>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</si>
  <si>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</si>
  <si>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</si>
  <si>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</si>
  <si>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</si>
  <si>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</si>
  <si>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</si>
  <si>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</si>
  <si>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</si>
  <si>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</si>
  <si>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</si>
  <si>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</si>
  <si>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</si>
  <si>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</si>
  <si>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</si>
  <si>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</si>
  <si>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</si>
  <si>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</si>
  <si>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</si>
  <si>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</si>
  <si>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</si>
  <si>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</si>
  <si>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</si>
  <si>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</si>
  <si>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</si>
  <si>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</si>
  <si>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</si>
  <si>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</si>
  <si>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</si>
  <si>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</si>
  <si>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</si>
  <si>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</si>
  <si>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</si>
  <si>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</si>
  <si>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</si>
  <si>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</si>
  <si>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</si>
  <si>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</si>
  <si>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</si>
  <si>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</si>
  <si>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</si>
  <si>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</si>
  <si>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</si>
  <si>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</si>
  <si>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</si>
  <si>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</si>
  <si>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</si>
  <si>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</si>
  <si>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</si>
  <si>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</si>
  <si>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</si>
  <si>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</si>
  <si>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</si>
  <si>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</si>
  <si>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</si>
  <si>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</si>
  <si>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</si>
  <si>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</si>
  <si>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</si>
  <si>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</si>
  <si>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</si>
  <si>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</si>
  <si>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</si>
  <si>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</si>
  <si>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</si>
  <si>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</si>
  <si>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</si>
  <si>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</si>
  <si>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</si>
  <si>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</si>
  <si>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</si>
  <si>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</si>
  <si>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</si>
  <si>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</si>
  <si>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</si>
  <si>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</si>
  <si>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</si>
  <si>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</si>
  <si>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</si>
  <si>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</si>
  <si>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</si>
  <si>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</si>
  <si>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</si>
  <si>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</si>
  <si>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</si>
  <si>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</si>
  <si>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</si>
  <si>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</si>
  <si>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</si>
  <si>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</si>
  <si>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</si>
  <si>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</si>
  <si>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</si>
  <si>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</si>
  <si>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</si>
  <si>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</si>
  <si>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</si>
  <si>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</si>
  <si>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</si>
  <si>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</si>
  <si>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</si>
  <si>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</si>
  <si>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</si>
  <si>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</si>
  <si>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</si>
  <si>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</si>
  <si>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</si>
  <si>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</si>
  <si>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</si>
  <si>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</si>
  <si>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</si>
  <si>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</si>
  <si>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</si>
  <si>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</si>
  <si>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</si>
  <si>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</si>
  <si>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</si>
  <si>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</si>
  <si>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</si>
  <si>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</si>
  <si>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</si>
  <si>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</si>
  <si>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</si>
  <si>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</si>
  <si>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</si>
  <si>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</si>
  <si>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</si>
  <si>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</si>
  <si>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</si>
  <si>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</si>
  <si>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</si>
  <si>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</si>
  <si>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</si>
  <si>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</si>
  <si>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</si>
  <si>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</si>
  <si>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</si>
  <si>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</si>
  <si>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</si>
  <si>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</si>
  <si>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</si>
  <si>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</si>
  <si>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</si>
  <si>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</si>
  <si>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</si>
  <si>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</si>
  <si>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</si>
  <si>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</si>
  <si>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</si>
  <si>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</si>
  <si>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</si>
  <si>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</si>
  <si>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</si>
  <si>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</si>
  <si>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</si>
  <si>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</si>
  <si>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</si>
  <si>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</si>
  <si>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</si>
  <si>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</si>
  <si>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</si>
  <si>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</si>
  <si>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</si>
  <si>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</si>
  <si>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</si>
  <si>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</si>
  <si>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</si>
  <si>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</si>
  <si>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</si>
  <si>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</si>
  <si>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</si>
  <si>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</si>
  <si>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</si>
  <si>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</si>
  <si>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</si>
  <si>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</si>
  <si>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</si>
  <si>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</si>
  <si>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</si>
  <si>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</si>
  <si>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</si>
  <si>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</si>
  <si>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</si>
  <si>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</si>
  <si>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</si>
  <si>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</si>
  <si>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</si>
  <si>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</si>
  <si>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</si>
  <si>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</si>
  <si>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</si>
  <si>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</si>
  <si>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</si>
  <si>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</si>
  <si>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</si>
  <si>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</si>
  <si>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</si>
  <si>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</si>
  <si>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</si>
  <si>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</si>
  <si>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</si>
  <si>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</si>
  <si>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</si>
  <si>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</si>
  <si>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</si>
  <si>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</si>
  <si>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</si>
  <si>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</si>
  <si>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</si>
  <si>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</si>
  <si>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</si>
  <si>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</si>
  <si>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</si>
  <si>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</si>
  <si>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</si>
  <si>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</si>
  <si>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</si>
  <si>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</si>
  <si>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</si>
  <si>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</si>
  <si>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</si>
  <si>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</si>
  <si>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</si>
  <si>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</si>
  <si>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</si>
  <si>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</si>
  <si>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</si>
  <si>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</si>
  <si>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</si>
  <si>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</si>
  <si>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</si>
  <si>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</si>
  <si>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</si>
  <si>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</si>
  <si>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</si>
  <si>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</si>
  <si>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</si>
  <si>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</si>
  <si>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</si>
  <si>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</si>
  <si>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</si>
  <si>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</si>
  <si>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</si>
  <si>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</si>
  <si>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</si>
  <si>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</si>
  <si>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</si>
  <si>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</si>
  <si>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</si>
  <si>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</si>
  <si>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</si>
  <si>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</si>
  <si>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</si>
  <si>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</si>
  <si>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</si>
  <si>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</si>
  <si>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</si>
  <si>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</si>
  <si>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</si>
  <si>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</si>
  <si>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</si>
  <si>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</si>
  <si>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</si>
  <si>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</si>
  <si>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</si>
  <si>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</si>
  <si>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</si>
  <si>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</si>
  <si>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</si>
  <si>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</si>
  <si>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</si>
  <si>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</si>
  <si>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</si>
  <si>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</si>
  <si>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</si>
  <si>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</si>
  <si>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</si>
  <si>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</si>
  <si>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</si>
  <si>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</si>
  <si>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</si>
  <si>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</si>
  <si>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</si>
  <si>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</si>
  <si>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</si>
  <si>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</si>
  <si>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</si>
  <si>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</si>
  <si>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</si>
  <si>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</si>
  <si>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</si>
  <si>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</si>
  <si>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</si>
  <si>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</si>
  <si>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</si>
  <si>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</si>
  <si>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</si>
  <si>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</si>
  <si>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</si>
  <si>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</si>
  <si>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</si>
  <si>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</si>
  <si>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</si>
  <si>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</si>
  <si>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</si>
  <si>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</si>
  <si>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</si>
  <si>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</si>
  <si>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</si>
  <si>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</si>
  <si>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</si>
  <si>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</si>
  <si>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</si>
  <si>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</si>
  <si>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</si>
  <si>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</si>
  <si>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</si>
  <si>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</si>
  <si>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</si>
  <si>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</si>
  <si>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</si>
  <si>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</si>
  <si>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</si>
  <si>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</si>
  <si>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</si>
  <si>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</si>
  <si>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</si>
  <si>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</si>
  <si>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</si>
  <si>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</si>
  <si>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</si>
  <si>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</si>
  <si>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</si>
  <si>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</si>
  <si>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</si>
  <si>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</si>
  <si>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</si>
  <si>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</si>
  <si>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</si>
  <si>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</si>
  <si>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</si>
  <si>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</si>
  <si>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</si>
  <si>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</si>
  <si>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</si>
  <si>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</si>
  <si>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</si>
  <si>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</si>
  <si>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</si>
  <si>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</si>
  <si>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</si>
  <si>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</si>
  <si>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</si>
  <si>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</si>
  <si>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</si>
  <si>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</si>
  <si>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</si>
  <si>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</si>
  <si>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</si>
  <si>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</si>
  <si>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</si>
  <si>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</si>
  <si>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</si>
  <si>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</si>
  <si>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</si>
  <si>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</si>
  <si>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</si>
  <si>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</si>
  <si>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</si>
  <si>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</si>
  <si>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</si>
  <si>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</si>
  <si>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</si>
  <si>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</si>
  <si>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</si>
  <si>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</si>
  <si>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</si>
  <si>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</si>
  <si>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</si>
  <si>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</si>
  <si>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</si>
  <si>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</si>
  <si>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</si>
  <si>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</si>
  <si>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</si>
  <si>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</si>
  <si>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</si>
  <si>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</si>
  <si>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</si>
  <si>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</si>
  <si>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</si>
  <si>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</si>
  <si>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</si>
  <si>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</si>
  <si>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</si>
  <si>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</si>
  <si>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</si>
  <si>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</si>
  <si>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</si>
  <si>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</si>
  <si>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</si>
  <si>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</si>
  <si>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</si>
  <si>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</si>
  <si>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</si>
  <si>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</si>
  <si>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</si>
  <si>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</si>
  <si>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</si>
  <si>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</si>
  <si>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</si>
  <si>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</si>
  <si>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</si>
  <si>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</si>
  <si>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</si>
  <si>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</si>
  <si>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</si>
  <si>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</si>
  <si>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</si>
  <si>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</si>
  <si>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</si>
  <si>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</si>
  <si>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</si>
  <si>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</si>
  <si>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</si>
  <si>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</si>
  <si>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</si>
  <si>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</si>
  <si>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</si>
  <si>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</si>
  <si>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</si>
  <si>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</si>
  <si>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</si>
  <si>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</si>
  <si>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</si>
  <si>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</si>
  <si>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</si>
  <si>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</si>
  <si>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</si>
  <si>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</si>
  <si>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</si>
  <si>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</si>
  <si>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</si>
  <si>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</si>
  <si>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</si>
  <si>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</si>
  <si>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</si>
  <si>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</si>
  <si>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</si>
  <si>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</si>
  <si>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</si>
  <si>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</si>
  <si>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</si>
  <si>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</si>
  <si>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</si>
  <si>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</si>
  <si>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</si>
  <si>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</si>
  <si>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</si>
  <si>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</si>
  <si>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</si>
  <si>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</si>
  <si>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</si>
  <si>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</si>
  <si>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</si>
  <si>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</si>
  <si>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</si>
  <si>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</si>
  <si>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</si>
  <si>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</si>
  <si>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</si>
  <si>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</si>
  <si>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</si>
  <si>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</si>
  <si>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</si>
  <si>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</si>
  <si>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</si>
  <si>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</si>
  <si>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</si>
  <si>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</si>
  <si>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</si>
  <si>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</si>
  <si>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</si>
  <si>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</si>
  <si>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</si>
  <si>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</si>
  <si>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</si>
  <si>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</si>
  <si>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</si>
  <si>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</si>
  <si>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</si>
  <si>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</si>
  <si>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</si>
  <si>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</si>
  <si>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</si>
  <si>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</si>
  <si>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</si>
  <si>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</si>
  <si>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</si>
  <si>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</si>
  <si>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</si>
  <si>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</si>
  <si>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</si>
  <si>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</si>
  <si>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</si>
  <si>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</si>
  <si>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</si>
  <si>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</si>
  <si>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</si>
  <si>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</si>
  <si>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</si>
  <si>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</si>
  <si>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</si>
  <si>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</si>
  <si>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</si>
  <si>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</si>
  <si>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</si>
  <si>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</si>
  <si>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</si>
  <si>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</si>
  <si>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</si>
  <si>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</si>
  <si>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</si>
  <si>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</si>
  <si>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</si>
  <si>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</si>
  <si>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</si>
  <si>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</si>
  <si>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</si>
  <si>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</si>
  <si>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</si>
  <si>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</si>
  <si>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</si>
  <si>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</si>
  <si>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</si>
  <si>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</si>
  <si>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</si>
  <si>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</si>
  <si>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</si>
  <si>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</si>
  <si>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</si>
  <si>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</si>
  <si>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</si>
  <si>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</si>
  <si>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</si>
  <si>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</si>
  <si>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</si>
  <si>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</si>
  <si>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</si>
  <si>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</si>
  <si>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</si>
  <si>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</si>
  <si>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</si>
  <si>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</si>
  <si>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</si>
  <si>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</si>
  <si>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</si>
  <si>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</si>
  <si>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</si>
  <si>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</si>
  <si>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</si>
  <si>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</si>
  <si>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</si>
  <si>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</si>
  <si>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</si>
  <si>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</si>
  <si>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</si>
  <si>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</si>
  <si>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</si>
  <si>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</si>
  <si>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</si>
  <si>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</si>
  <si>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</si>
  <si>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</si>
  <si>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</si>
  <si>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</si>
  <si>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</si>
  <si>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</si>
  <si>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</si>
  <si>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</si>
  <si>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</si>
  <si>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</si>
  <si>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</si>
  <si>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</si>
  <si>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</si>
  <si>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</si>
  <si>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</si>
  <si>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</si>
  <si>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</si>
  <si>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</si>
  <si>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</si>
  <si>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</si>
  <si>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</si>
  <si>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</si>
  <si>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</si>
  <si>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</si>
  <si>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</si>
  <si>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</si>
  <si>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</si>
  <si>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</si>
  <si>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</si>
  <si>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</si>
  <si>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</si>
  <si>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</si>
  <si>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</si>
  <si>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</si>
  <si>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</si>
  <si>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</si>
  <si>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</si>
  <si>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</si>
  <si>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</si>
  <si>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</si>
  <si>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</si>
  <si>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</si>
  <si>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</si>
  <si>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</si>
  <si>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</si>
  <si>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</si>
  <si>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</si>
  <si>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</si>
  <si>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</si>
  <si>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</si>
  <si>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</si>
  <si>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</si>
  <si>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</si>
  <si>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</si>
  <si>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</si>
  <si>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</si>
  <si>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</si>
  <si>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</si>
  <si>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</si>
  <si>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</si>
  <si>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</si>
  <si>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</si>
  <si>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</si>
  <si>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</si>
  <si>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</si>
  <si>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</si>
  <si>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</si>
  <si>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</si>
  <si>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</si>
  <si>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</si>
  <si>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</si>
  <si>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</si>
  <si>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</si>
  <si>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</si>
  <si>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</si>
  <si>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</si>
  <si>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</si>
  <si>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</si>
  <si>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</si>
  <si>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</si>
  <si>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</si>
  <si>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</si>
  <si>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</si>
  <si>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</si>
  <si>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</si>
  <si>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</si>
  <si>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</si>
  <si>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</si>
  <si>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</si>
  <si>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</si>
  <si>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</si>
  <si>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</si>
  <si>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</si>
  <si>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</si>
  <si>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</si>
  <si>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</si>
  <si>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</si>
  <si>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</si>
  <si>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</si>
  <si>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</si>
  <si>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</si>
  <si>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</si>
  <si>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</si>
  <si>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</si>
  <si>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</si>
  <si>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</si>
  <si>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</si>
  <si>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</si>
  <si>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</si>
  <si>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</si>
  <si>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</si>
  <si>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</si>
  <si>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</si>
  <si>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</si>
  <si>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</si>
  <si>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</si>
  <si>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</si>
  <si>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</si>
  <si>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</si>
  <si>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</si>
  <si>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</si>
  <si>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</si>
  <si>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</si>
  <si>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</si>
  <si>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</si>
  <si>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</si>
  <si>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</si>
  <si>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</si>
  <si>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</si>
  <si>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</si>
  <si>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</si>
  <si>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</si>
  <si>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</si>
  <si>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</si>
  <si>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</si>
  <si>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</si>
  <si>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</si>
  <si>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</si>
  <si>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</si>
  <si>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</si>
  <si>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</si>
  <si>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</si>
  <si>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</si>
  <si>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</si>
  <si>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</si>
  <si>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</si>
  <si>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</si>
  <si>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</si>
  <si>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</si>
  <si>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</si>
  <si>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</si>
  <si>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</si>
  <si>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</si>
  <si>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</si>
  <si>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</si>
  <si>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</si>
  <si>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</si>
  <si>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</si>
  <si>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</si>
  <si>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</si>
  <si>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</si>
  <si>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</si>
  <si>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</si>
  <si>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</si>
  <si>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</si>
  <si>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</si>
  <si>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</si>
  <si>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</si>
  <si>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</si>
  <si>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</si>
  <si>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</si>
  <si>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</si>
  <si>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</si>
  <si>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</si>
  <si>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</si>
  <si>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</si>
  <si>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</si>
  <si>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</si>
  <si>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</si>
  <si>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</si>
  <si>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</si>
  <si>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</si>
  <si>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</si>
  <si>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</si>
  <si>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</si>
  <si>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</si>
  <si>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</si>
  <si>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</si>
  <si>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</si>
  <si>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</si>
  <si>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</si>
  <si>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</si>
  <si>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</si>
  <si>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</si>
  <si>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</si>
  <si>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</si>
  <si>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</si>
  <si>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</si>
  <si>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</si>
  <si>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</si>
  <si>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</si>
  <si>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</si>
  <si>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</si>
  <si>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</si>
  <si>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</si>
  <si>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</si>
  <si>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</si>
  <si>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</si>
  <si>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</si>
  <si>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</si>
  <si>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</si>
  <si>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</si>
  <si>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</si>
  <si>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</si>
  <si>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</si>
  <si>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</si>
  <si>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</si>
  <si>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</si>
  <si>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</si>
  <si>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</si>
  <si>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</si>
  <si>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</si>
  <si>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</si>
  <si>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</si>
  <si>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</si>
  <si>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</si>
  <si>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</si>
  <si>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</si>
  <si>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</si>
  <si>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</si>
  <si>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</si>
  <si>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</si>
  <si>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</si>
  <si>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</si>
  <si>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</si>
  <si>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</si>
  <si>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</si>
  <si>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</si>
  <si>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</si>
  <si>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</si>
  <si>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</si>
  <si>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</si>
  <si>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</si>
  <si>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</si>
  <si>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</si>
  <si>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</si>
  <si>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</si>
  <si>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</si>
  <si>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</si>
  <si>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</si>
  <si>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</si>
  <si>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</si>
  <si>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</si>
  <si>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</si>
  <si>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</si>
  <si>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</si>
  <si>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</si>
  <si>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</si>
  <si>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</si>
  <si>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</si>
  <si>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</si>
  <si>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</si>
  <si>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</si>
  <si>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</si>
  <si>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</si>
  <si>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</si>
  <si>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</si>
  <si>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</si>
  <si>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</si>
  <si>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</si>
  <si>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</si>
  <si>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</si>
  <si>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</si>
  <si>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</si>
  <si>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</si>
  <si>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</si>
  <si>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</si>
  <si>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</si>
  <si>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</si>
  <si>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</si>
  <si>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</si>
  <si>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</si>
  <si>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</si>
  <si>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</si>
  <si>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</si>
  <si>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</si>
  <si>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</si>
  <si>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</si>
  <si>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</si>
  <si>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</si>
  <si>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</si>
  <si>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</si>
  <si>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</si>
  <si>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</si>
  <si>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</si>
  <si>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</si>
  <si>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</si>
  <si>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</si>
  <si>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</si>
  <si>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</si>
  <si>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</si>
  <si>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</si>
  <si>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</si>
  <si>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</si>
  <si>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</si>
  <si>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</si>
  <si>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</si>
  <si>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</si>
  <si>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</si>
  <si>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</si>
  <si>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</si>
  <si>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</si>
  <si>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</si>
  <si>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</si>
  <si>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</si>
  <si>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</si>
  <si>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</si>
  <si>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</si>
  <si>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</si>
  <si>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</si>
  <si>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</si>
  <si>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</si>
  <si>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</si>
  <si>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</si>
  <si>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</si>
  <si>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</si>
  <si>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</si>
  <si>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</si>
  <si>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</si>
  <si>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</si>
  <si>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</si>
  <si>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</si>
  <si>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</si>
  <si>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</si>
  <si>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</si>
  <si>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</si>
  <si>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</si>
  <si>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</si>
  <si>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</si>
  <si>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</si>
  <si>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</si>
  <si>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</si>
  <si>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</si>
  <si>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</si>
  <si>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</si>
  <si>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</si>
  <si>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</si>
  <si>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</si>
  <si>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</si>
  <si>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</si>
  <si>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</si>
  <si>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</si>
  <si>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</si>
  <si>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</si>
  <si>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</si>
  <si>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</si>
  <si>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</si>
  <si>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</si>
  <si>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</si>
  <si>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</si>
  <si>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</si>
  <si>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</si>
  <si>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</si>
  <si>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</si>
  <si>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</si>
  <si>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</si>
  <si>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</si>
  <si>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</si>
  <si>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</si>
  <si>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</si>
  <si>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</si>
  <si>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</si>
  <si>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</si>
  <si>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</si>
  <si>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</si>
  <si>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</si>
  <si>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</si>
  <si>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</si>
  <si>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</si>
  <si>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</si>
  <si>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</si>
  <si>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</si>
  <si>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</si>
  <si>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</si>
  <si>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</si>
  <si>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</si>
  <si>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</si>
  <si>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</si>
  <si>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</si>
  <si>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</si>
  <si>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</si>
  <si>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</si>
  <si>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</si>
  <si>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</si>
  <si>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</si>
  <si>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</si>
  <si>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</si>
  <si>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</si>
  <si>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</si>
  <si>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</si>
  <si>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</si>
  <si>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</si>
  <si>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</si>
  <si>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</si>
  <si>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</si>
  <si>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</si>
  <si>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</si>
  <si>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</si>
  <si>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</si>
  <si>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</si>
  <si>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</si>
  <si>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</si>
  <si>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</si>
  <si>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</si>
  <si>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</si>
  <si>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</si>
  <si>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</si>
  <si>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</si>
  <si>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</si>
  <si>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</si>
  <si>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</si>
  <si>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</si>
  <si>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</si>
  <si>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</si>
  <si>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</si>
  <si>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</si>
  <si>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</si>
  <si>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</si>
  <si>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</si>
  <si>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</si>
  <si>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</si>
  <si>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</si>
  <si>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</si>
  <si>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</si>
  <si>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</si>
  <si>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</si>
  <si>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</si>
  <si>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</si>
  <si>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</si>
  <si>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</si>
  <si>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</si>
  <si>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</si>
  <si>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</si>
  <si>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</si>
  <si>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</si>
  <si>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</si>
  <si>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</si>
  <si>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</si>
  <si>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</si>
  <si>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</si>
  <si>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</si>
  <si>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</si>
  <si>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</si>
  <si>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</si>
  <si>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</si>
  <si>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</si>
  <si>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</si>
  <si>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</si>
  <si>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</si>
  <si>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</si>
  <si>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</si>
  <si>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</si>
  <si>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</si>
  <si>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</si>
  <si>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</si>
  <si>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</si>
  <si>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</si>
  <si>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</si>
  <si>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</si>
  <si>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</si>
  <si>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</si>
  <si>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</si>
  <si>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</si>
  <si>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</si>
  <si>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</si>
  <si>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</si>
  <si>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</si>
  <si>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</si>
  <si>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</si>
  <si>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</si>
  <si>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</si>
  <si>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</si>
  <si>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</si>
  <si>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</si>
  <si>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</si>
  <si>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</si>
  <si>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</si>
  <si>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</si>
  <si>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</si>
  <si>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</si>
  <si>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</si>
  <si>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</si>
  <si>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</si>
  <si>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</si>
  <si>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</si>
  <si>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</si>
  <si>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</si>
  <si>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</si>
  <si>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</si>
  <si>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</si>
  <si>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</si>
  <si>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</si>
  <si>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</si>
  <si>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</si>
  <si>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</si>
  <si>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</si>
  <si>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</si>
  <si>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</si>
  <si>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</si>
  <si>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</si>
  <si>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</si>
  <si>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</si>
  <si>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</si>
  <si>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</si>
  <si>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</si>
  <si>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</si>
  <si>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</si>
  <si>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</si>
  <si>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</si>
  <si>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</si>
  <si>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</si>
  <si>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</si>
  <si>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</si>
  <si>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</si>
  <si>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</si>
  <si>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</si>
  <si>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</si>
  <si>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</si>
  <si>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</si>
  <si>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</si>
  <si>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</si>
  <si>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</si>
  <si>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</si>
  <si>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</si>
  <si>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</si>
  <si>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</si>
  <si>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</si>
  <si>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</si>
  <si>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</si>
  <si>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</si>
  <si>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</si>
  <si>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</si>
  <si>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</si>
  <si>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</si>
  <si>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</si>
  <si>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</si>
  <si>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</si>
  <si>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</si>
  <si>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</si>
  <si>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</si>
  <si>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</si>
  <si>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</si>
  <si>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</si>
  <si>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</si>
  <si>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</si>
  <si>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</si>
  <si>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</si>
  <si>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</si>
  <si>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</si>
  <si>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</si>
  <si>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</si>
  <si>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</si>
  <si>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</si>
  <si>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</si>
  <si>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</si>
  <si>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</si>
  <si>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</si>
  <si>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</si>
  <si>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</si>
  <si>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</si>
  <si>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</si>
  <si>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</si>
  <si>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</si>
  <si>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</si>
  <si>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</si>
  <si>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</si>
  <si>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</si>
  <si>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</si>
  <si>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</si>
  <si>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</si>
  <si>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</si>
  <si>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</si>
  <si>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</si>
  <si>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</si>
  <si>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</si>
  <si>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</si>
  <si>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</si>
  <si>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</si>
  <si>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</si>
  <si>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</si>
  <si>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</si>
  <si>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</si>
  <si>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</si>
  <si>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</si>
  <si>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</si>
  <si>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</si>
  <si>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</si>
  <si>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</si>
  <si>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</si>
  <si>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</si>
  <si>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</si>
  <si>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</si>
  <si>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</si>
  <si>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</si>
  <si>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</si>
  <si>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</si>
  <si>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</si>
  <si>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</si>
  <si>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</si>
  <si>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</si>
  <si>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</si>
  <si>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</si>
  <si>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</si>
  <si>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</si>
  <si>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</si>
  <si>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</si>
  <si>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</si>
  <si>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</si>
  <si>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</si>
  <si>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</si>
  <si>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</si>
  <si>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</si>
  <si>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</si>
  <si>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</si>
  <si>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</si>
  <si>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</si>
  <si>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</si>
  <si>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</si>
  <si>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</si>
  <si>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</si>
  <si>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</si>
  <si>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</si>
  <si>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</si>
  <si>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</si>
  <si>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</si>
  <si>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</si>
  <si>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</si>
  <si>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</si>
  <si>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</si>
  <si>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</si>
  <si>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</si>
  <si>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</si>
  <si>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</si>
  <si>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</si>
  <si>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</si>
  <si>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</si>
  <si>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</si>
  <si>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</si>
  <si>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</si>
  <si>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</si>
  <si>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</si>
  <si>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</si>
  <si>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</si>
  <si>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</si>
  <si>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</si>
  <si>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</si>
  <si>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</si>
  <si>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</si>
  <si>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</si>
  <si>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</si>
  <si>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</si>
  <si>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</si>
  <si>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</si>
  <si>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</si>
  <si>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</si>
  <si>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</si>
  <si>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</si>
  <si>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</si>
  <si>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</si>
  <si>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</si>
  <si>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</si>
  <si>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</si>
  <si>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</si>
  <si>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</si>
  <si>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</si>
  <si>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</si>
  <si>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</si>
  <si>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</si>
  <si>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</si>
  <si>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</si>
  <si>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</si>
  <si>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</si>
  <si>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</si>
  <si>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</si>
  <si>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</si>
  <si>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</si>
  <si>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</si>
  <si>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</si>
  <si>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</si>
  <si>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</si>
  <si>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</si>
  <si>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</si>
  <si>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</si>
  <si>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</si>
  <si>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</si>
  <si>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</si>
  <si>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</si>
  <si>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</si>
  <si>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</si>
  <si>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</si>
  <si>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</si>
  <si>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</si>
  <si>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</si>
  <si>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</si>
  <si>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</si>
  <si>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</si>
  <si>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</si>
  <si>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</si>
  <si>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</si>
  <si>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</si>
  <si>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</si>
  <si>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</si>
  <si>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</si>
  <si>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</si>
  <si>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</si>
  <si>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</si>
  <si>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</si>
  <si>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</si>
  <si>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</si>
  <si>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</si>
  <si>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</si>
  <si>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</si>
  <si>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</si>
  <si>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</si>
  <si>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</si>
  <si>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</si>
  <si>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</si>
  <si>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</si>
  <si>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</si>
  <si>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</si>
  <si>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</si>
  <si>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</si>
  <si>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</si>
  <si>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</si>
  <si>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</si>
  <si>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</si>
  <si>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</si>
  <si>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</si>
  <si>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</si>
  <si>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</si>
  <si>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</si>
  <si>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</si>
  <si>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</si>
  <si>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</si>
  <si>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</si>
  <si>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</si>
  <si>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</si>
  <si>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</si>
  <si>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</si>
  <si>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</si>
  <si>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</si>
  <si>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</si>
  <si>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</si>
  <si>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</si>
  <si>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</si>
  <si>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</si>
  <si>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</si>
  <si>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</si>
  <si>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</si>
  <si>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</si>
  <si>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</si>
  <si>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</si>
  <si>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</si>
  <si>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</si>
  <si>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</si>
  <si>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</si>
  <si>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</si>
  <si>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</si>
  <si>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</si>
  <si>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</si>
  <si>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</si>
  <si>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</si>
  <si>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</si>
  <si>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</si>
  <si>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</si>
  <si>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</si>
  <si>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</si>
  <si>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</si>
  <si>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</si>
  <si>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</si>
  <si>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</si>
  <si>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</si>
  <si>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</si>
  <si>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</si>
  <si>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</si>
  <si>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</si>
  <si>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</si>
  <si>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</si>
  <si>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</si>
  <si>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</si>
  <si>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</si>
  <si>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</si>
  <si>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</si>
  <si>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</si>
  <si>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</si>
  <si>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</si>
  <si>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</si>
  <si>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</si>
  <si>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</si>
  <si>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</si>
  <si>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</si>
  <si>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</si>
  <si>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</si>
  <si>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</si>
  <si>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</si>
  <si>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</si>
  <si>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</si>
  <si>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</si>
  <si>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</si>
  <si>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</si>
  <si>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</si>
  <si>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</si>
  <si>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</si>
  <si>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</si>
  <si>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</si>
  <si>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</si>
  <si>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</si>
  <si>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</si>
  <si>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</si>
  <si>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</si>
  <si>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</si>
  <si>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</si>
  <si>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</si>
  <si>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</si>
  <si>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</si>
  <si>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</si>
  <si>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</si>
  <si>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</si>
  <si>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</si>
  <si>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</si>
  <si>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</si>
  <si>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</si>
  <si>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</si>
  <si>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</si>
  <si>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</si>
  <si>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</si>
  <si>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</si>
  <si>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</si>
  <si>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</si>
  <si>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</si>
  <si>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</si>
  <si>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</si>
  <si>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</si>
  <si>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</si>
  <si>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</si>
  <si>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</si>
  <si>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</si>
  <si>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</si>
  <si>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</si>
  <si>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</si>
  <si>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</si>
  <si>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</si>
  <si>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</si>
  <si>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</si>
  <si>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</si>
  <si>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</si>
  <si>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</si>
  <si>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</si>
  <si>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</si>
  <si>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</si>
  <si>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</si>
  <si>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</si>
  <si>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</si>
  <si>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</si>
  <si>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</si>
  <si>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</si>
  <si>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</si>
  <si>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</si>
  <si>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</si>
  <si>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</si>
  <si>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</si>
  <si>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</si>
  <si>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</si>
  <si>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</si>
  <si>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</si>
  <si>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</si>
  <si>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</si>
  <si>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</si>
  <si>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</si>
  <si>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</si>
  <si>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</si>
  <si>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</si>
  <si>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</si>
  <si>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</si>
  <si>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</si>
  <si>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</si>
  <si>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</si>
  <si>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</si>
  <si>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</si>
  <si>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</si>
  <si>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</si>
  <si>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</si>
  <si>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</si>
  <si>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</si>
  <si>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</si>
  <si>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</si>
  <si>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</si>
  <si>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</si>
  <si>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</si>
  <si>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</si>
  <si>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</si>
  <si>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</si>
  <si>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</si>
  <si>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</si>
  <si>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</si>
  <si>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</si>
  <si>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</si>
  <si>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</si>
  <si>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</si>
  <si>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</si>
  <si>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</si>
  <si>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</si>
  <si>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</si>
  <si>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</si>
  <si>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</si>
  <si>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</si>
  <si>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</si>
  <si>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</si>
  <si>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</si>
  <si>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</si>
  <si>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</si>
  <si>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</si>
  <si>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</si>
  <si>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</si>
  <si>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</si>
  <si>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</si>
  <si>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</si>
  <si>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</si>
  <si>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</si>
  <si>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</si>
  <si>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</si>
  <si>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</si>
  <si>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</si>
  <si>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</si>
  <si>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</si>
  <si>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</si>
  <si>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</si>
  <si>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</si>
  <si>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</si>
  <si>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</si>
  <si>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</si>
  <si>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</si>
  <si>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</si>
  <si>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</si>
  <si>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</si>
  <si>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</si>
  <si>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</si>
  <si>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</si>
  <si>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</si>
  <si>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</si>
  <si>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</si>
  <si>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</si>
  <si>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</si>
  <si>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</si>
  <si>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</si>
  <si>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</si>
  <si>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</si>
  <si>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</si>
  <si>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</si>
  <si>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</si>
  <si>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</si>
  <si>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</si>
  <si>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</si>
  <si>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</si>
  <si>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</si>
  <si>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</si>
  <si>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</si>
  <si>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</si>
  <si>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</si>
  <si>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</si>
  <si>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</si>
  <si>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</si>
  <si>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</si>
  <si>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</si>
  <si>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</si>
  <si>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</si>
  <si>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</si>
  <si>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</si>
  <si>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</si>
  <si>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</si>
  <si>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</si>
  <si>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</si>
  <si>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</si>
  <si>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</si>
  <si>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</si>
  <si>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</si>
  <si>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</si>
  <si>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</si>
  <si>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</si>
  <si>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</si>
  <si>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</si>
  <si>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</si>
  <si>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</si>
  <si>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</si>
  <si>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</si>
  <si>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</si>
  <si>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</si>
  <si>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</si>
  <si>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</si>
  <si>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</si>
  <si>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</si>
  <si>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</si>
  <si>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</si>
  <si>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</si>
  <si>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</si>
  <si>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</si>
  <si>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</si>
  <si>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</si>
  <si>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</si>
  <si>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</si>
  <si>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</si>
  <si>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</si>
  <si>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</si>
  <si>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</si>
  <si>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</si>
  <si>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</si>
  <si>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</si>
  <si>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</si>
  <si>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</si>
  <si>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</si>
  <si>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</si>
  <si>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</si>
  <si>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</si>
  <si>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</si>
  <si>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</si>
  <si>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</si>
  <si>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</si>
  <si>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</si>
  <si>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</si>
  <si>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</si>
  <si>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</si>
  <si>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</si>
  <si>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</si>
  <si>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</si>
  <si>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</si>
  <si>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</si>
  <si>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</si>
  <si>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</si>
  <si>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</si>
  <si>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</si>
  <si>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</si>
  <si>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</si>
  <si>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</si>
  <si>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</si>
  <si>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</si>
  <si>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</si>
  <si>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</si>
  <si>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</si>
  <si>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</si>
  <si>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</si>
  <si>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</si>
  <si>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</si>
  <si>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</si>
  <si>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</si>
  <si>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</si>
  <si>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</si>
  <si>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</si>
  <si>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</si>
  <si>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</si>
  <si>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</si>
  <si>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</si>
  <si>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</si>
  <si>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</si>
  <si>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</si>
  <si>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</si>
  <si>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</si>
  <si>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</si>
  <si>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</si>
  <si>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</si>
  <si>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</si>
  <si>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</si>
  <si>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</si>
  <si>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</si>
  <si>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</si>
  <si>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</si>
  <si>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</si>
  <si>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</si>
  <si>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</si>
  <si>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</si>
  <si>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</si>
  <si>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</si>
  <si>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</si>
  <si>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</si>
  <si>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</si>
  <si>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</si>
  <si>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</si>
  <si>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</si>
  <si>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</si>
  <si>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</si>
  <si>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</si>
  <si>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</si>
  <si>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</si>
  <si>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</si>
  <si>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</si>
  <si>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</si>
  <si>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</si>
  <si>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</si>
  <si>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</si>
  <si>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</si>
  <si>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</si>
  <si>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</si>
  <si>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</si>
  <si>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</si>
  <si>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</si>
  <si>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</si>
  <si>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</si>
  <si>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</si>
  <si>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</si>
  <si>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</si>
  <si>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</si>
  <si>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</si>
  <si>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</si>
  <si>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</si>
  <si>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</si>
  <si>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</si>
  <si>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</si>
  <si>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</si>
  <si>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</si>
  <si>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</si>
  <si>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</si>
  <si>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</si>
  <si>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</si>
  <si>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</si>
  <si>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</si>
  <si>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</si>
  <si>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</si>
  <si>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</si>
  <si>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</si>
  <si>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</si>
  <si>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</si>
  <si>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</si>
  <si>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</si>
  <si>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</si>
  <si>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</si>
  <si>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</si>
  <si>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</si>
  <si>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</si>
  <si>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</si>
  <si>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</si>
  <si>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</si>
  <si>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</si>
  <si>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</si>
  <si>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</si>
  <si>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</si>
  <si>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</si>
  <si>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</si>
  <si>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</si>
  <si>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</si>
  <si>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</si>
  <si>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</si>
  <si>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</si>
  <si>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</si>
  <si>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</si>
  <si>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</si>
  <si>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</si>
  <si>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</si>
  <si>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</si>
  <si>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</si>
  <si>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</si>
  <si>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</si>
  <si>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</si>
  <si>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</si>
  <si>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</si>
  <si>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</si>
  <si>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</si>
  <si>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</si>
  <si>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</si>
  <si>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</si>
  <si>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</si>
  <si>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</si>
  <si>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</si>
  <si>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</si>
  <si>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</si>
  <si>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</si>
  <si>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</si>
  <si>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</si>
  <si>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</si>
  <si>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</si>
  <si>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</si>
  <si>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</si>
  <si>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</si>
  <si>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</si>
  <si>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</si>
  <si>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</si>
  <si>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</si>
  <si>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</si>
  <si>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</si>
  <si>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</si>
  <si>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</si>
  <si>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</si>
  <si>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</si>
  <si>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</si>
  <si>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</si>
  <si>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</si>
  <si>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</si>
  <si>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</si>
  <si>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</si>
  <si>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</si>
  <si>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</si>
  <si>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</si>
  <si>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</si>
  <si>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</si>
  <si>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</si>
  <si>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</si>
  <si>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</si>
  <si>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</si>
  <si>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</si>
  <si>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</si>
  <si>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</si>
  <si>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</si>
  <si>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</si>
  <si>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</si>
  <si>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</si>
  <si>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</si>
  <si>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</si>
  <si>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</si>
  <si>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</si>
  <si>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</si>
  <si>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</si>
  <si>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</si>
  <si>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</si>
  <si>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</si>
  <si>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</si>
  <si>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</si>
  <si>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</si>
  <si>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</si>
  <si>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</si>
  <si>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</si>
  <si>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</si>
  <si>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</si>
  <si>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</si>
  <si>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</si>
  <si>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</si>
  <si>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</si>
  <si>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</si>
  <si>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</si>
  <si>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</si>
  <si>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</si>
  <si>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</si>
  <si>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</si>
  <si>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</si>
  <si>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</si>
  <si>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</si>
  <si>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</si>
  <si>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</si>
  <si>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</si>
  <si>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</si>
  <si>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</si>
  <si>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</si>
  <si>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</si>
  <si>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</si>
  <si>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</si>
  <si>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</si>
  <si>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</si>
  <si>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</si>
  <si>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</si>
  <si>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</si>
  <si>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</si>
  <si>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</si>
  <si>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</si>
  <si>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</si>
  <si>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</si>
  <si>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</si>
  <si>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</si>
  <si>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</si>
  <si>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</si>
  <si>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</si>
  <si>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</si>
  <si>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</si>
  <si>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</si>
  <si>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</si>
  <si>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</si>
  <si>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</si>
  <si>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</si>
  <si>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</si>
  <si>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</si>
  <si>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</si>
  <si>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</si>
  <si>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</si>
  <si>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</si>
  <si>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</si>
  <si>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</si>
  <si>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</si>
  <si>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</si>
  <si>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</si>
  <si>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</si>
  <si>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</si>
  <si>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</si>
  <si>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</si>
  <si>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</si>
  <si>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</si>
  <si>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</si>
  <si>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</si>
  <si>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</si>
  <si>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</si>
  <si>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</si>
  <si>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</si>
  <si>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</si>
  <si>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</si>
  <si>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</si>
  <si>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</si>
  <si>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</si>
  <si>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</si>
  <si>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</si>
  <si>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</si>
  <si>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</si>
  <si>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</si>
  <si>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</si>
  <si>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</si>
  <si>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</si>
  <si>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</si>
  <si>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</si>
  <si>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</si>
  <si>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</si>
  <si>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</si>
  <si>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</si>
  <si>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</si>
  <si>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</si>
  <si>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</si>
  <si>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</si>
  <si>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</si>
  <si>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</si>
  <si>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</si>
  <si>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</si>
  <si>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</si>
  <si>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</si>
  <si>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</si>
  <si>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</si>
  <si>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</si>
  <si>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</si>
  <si>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</si>
  <si>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</si>
  <si>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</si>
  <si>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</si>
  <si>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</si>
  <si>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</si>
  <si>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</si>
  <si>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</si>
  <si>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</si>
  <si>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</si>
  <si>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</si>
  <si>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</si>
  <si>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</si>
  <si>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</si>
  <si>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</si>
  <si>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</si>
  <si>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</si>
  <si>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</si>
  <si>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</si>
  <si>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</si>
  <si>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</si>
  <si>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</si>
  <si>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</si>
  <si>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</si>
  <si>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</si>
  <si>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</si>
  <si>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</si>
  <si>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</si>
  <si>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</si>
  <si>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</si>
  <si>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</si>
  <si>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</si>
  <si>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</si>
  <si>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</si>
  <si>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</si>
  <si>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</si>
  <si>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</si>
  <si>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</si>
  <si>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</si>
  <si>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</si>
  <si>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</si>
  <si>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</si>
  <si>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</si>
  <si>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</si>
  <si>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</si>
  <si>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</si>
  <si>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</si>
  <si>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</si>
  <si>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</si>
  <si>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</si>
  <si>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</si>
  <si>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</si>
  <si>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</si>
  <si>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</si>
  <si>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</si>
  <si>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</si>
  <si>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</si>
  <si>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</si>
  <si>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</si>
  <si>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</si>
  <si>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</si>
  <si>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</si>
  <si>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</si>
  <si>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</si>
  <si>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</si>
  <si>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</si>
  <si>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</si>
  <si>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</si>
  <si>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</si>
  <si>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</si>
  <si>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</si>
  <si>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</si>
  <si>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</si>
  <si>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</si>
  <si>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</si>
  <si>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</si>
  <si>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</si>
  <si>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</si>
  <si>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</si>
  <si>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</si>
  <si>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</si>
  <si>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</si>
  <si>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</si>
  <si>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</si>
  <si>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</si>
  <si>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</si>
  <si>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</si>
  <si>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</si>
  <si>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</si>
  <si>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</si>
  <si>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</si>
  <si>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</si>
  <si>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</si>
  <si>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</si>
  <si>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</si>
  <si>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</si>
  <si>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</si>
  <si>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</si>
  <si>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</si>
  <si>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</si>
  <si>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</si>
  <si>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</si>
  <si>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</si>
  <si>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</si>
  <si>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</si>
  <si>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</si>
  <si>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</si>
  <si>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</si>
  <si>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</si>
  <si>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</si>
  <si>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</si>
  <si>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</si>
  <si>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</si>
  <si>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</si>
  <si>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</si>
  <si>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</si>
  <si>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</si>
  <si>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</si>
  <si>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</si>
  <si>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</si>
  <si>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</si>
  <si>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</si>
  <si>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</si>
  <si>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</si>
  <si>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</si>
  <si>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</si>
  <si>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</si>
  <si>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</si>
  <si>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</si>
  <si>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</si>
  <si>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</si>
  <si>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</si>
  <si>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</si>
  <si>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</si>
  <si>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</si>
  <si>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</si>
  <si>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</si>
  <si>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</si>
  <si>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</si>
  <si>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</si>
  <si>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</si>
  <si>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</si>
  <si>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</si>
  <si>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</si>
  <si>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</si>
  <si>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</si>
  <si>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</si>
  <si>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</si>
  <si>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</si>
  <si>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</si>
  <si>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</si>
  <si>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</si>
  <si>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</si>
  <si>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</si>
  <si>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</si>
  <si>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</si>
  <si>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</si>
  <si>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</si>
  <si>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</si>
  <si>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</si>
  <si>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</si>
  <si>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</si>
  <si>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</si>
  <si>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</si>
  <si>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</si>
  <si>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</si>
  <si>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</si>
  <si>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</si>
  <si>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</si>
  <si>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</si>
  <si>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</si>
  <si>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</si>
  <si>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</si>
  <si>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</si>
  <si>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</si>
  <si>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</si>
  <si>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</si>
  <si>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</si>
  <si>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</si>
  <si>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</si>
  <si>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</si>
  <si>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</si>
  <si>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</si>
  <si>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</si>
  <si>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</si>
  <si>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</si>
  <si>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</si>
  <si>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</si>
  <si>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</si>
  <si>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</si>
  <si>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</si>
  <si>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</si>
  <si>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</si>
  <si>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</si>
  <si>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</si>
  <si>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</si>
  <si>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</si>
  <si>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</si>
  <si>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</si>
  <si>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</si>
  <si>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</si>
  <si>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</si>
  <si>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</si>
  <si>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</si>
  <si>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</si>
  <si>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</si>
  <si>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</si>
  <si>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</si>
  <si>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</si>
  <si>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</si>
  <si>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</si>
  <si>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</si>
  <si>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</si>
  <si>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</si>
  <si>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</si>
  <si>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</si>
  <si>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</si>
  <si>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</si>
  <si>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</si>
  <si>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</si>
  <si>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</si>
  <si>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</si>
  <si>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</si>
  <si>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</si>
  <si>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</si>
  <si>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</si>
  <si>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</si>
  <si>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</si>
  <si>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</si>
  <si>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</si>
  <si>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</si>
  <si>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</si>
  <si>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</si>
  <si>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</si>
  <si>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</si>
  <si>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</si>
  <si>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</si>
  <si>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</si>
  <si>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</si>
  <si>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</si>
  <si>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</si>
  <si>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</si>
  <si>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</si>
  <si>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</si>
  <si>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</si>
  <si>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</si>
  <si>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</si>
  <si>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</si>
  <si>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</si>
  <si>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</si>
  <si>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</si>
  <si>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</si>
  <si>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</si>
  <si>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</si>
  <si>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</si>
  <si>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</si>
  <si>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</si>
  <si>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</si>
  <si>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</si>
  <si>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</si>
  <si>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</si>
  <si>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</si>
  <si>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</si>
  <si>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</si>
  <si>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</si>
  <si>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</si>
  <si>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</si>
  <si>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</si>
  <si>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</si>
  <si>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</si>
  <si>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</si>
  <si>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</si>
  <si>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</si>
  <si>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</si>
  <si>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</si>
  <si>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</si>
  <si>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</si>
  <si>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</si>
  <si>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</si>
  <si>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</si>
  <si>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</si>
  <si>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</si>
  <si>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</si>
  <si>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</si>
  <si>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</si>
  <si>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</si>
  <si>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</si>
  <si>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</si>
  <si>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</si>
  <si>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</si>
  <si>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</si>
  <si>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</si>
  <si>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</si>
  <si>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</si>
  <si>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</si>
  <si>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</si>
  <si>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</si>
  <si>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</si>
  <si>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</si>
  <si>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</si>
  <si>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</si>
  <si>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</si>
  <si>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</si>
  <si>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</si>
  <si>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</si>
  <si>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</si>
  <si>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</si>
  <si>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</si>
  <si>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</si>
  <si>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</si>
  <si>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</si>
  <si>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</si>
  <si>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</si>
  <si>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</si>
  <si>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</si>
  <si>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</si>
  <si>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</si>
  <si>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</si>
  <si>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</si>
  <si>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</si>
  <si>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</si>
  <si>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</si>
  <si>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</si>
  <si>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</si>
  <si>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</si>
  <si>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</si>
  <si>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</si>
  <si>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</si>
  <si>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</si>
  <si>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</si>
  <si>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</si>
  <si>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</si>
  <si>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</si>
  <si>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</si>
  <si>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</si>
  <si>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</si>
  <si>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</si>
  <si>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</si>
  <si>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</si>
  <si>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</si>
  <si>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</si>
  <si>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</si>
  <si>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</si>
  <si>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</si>
  <si>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</si>
  <si>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</si>
  <si>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</si>
  <si>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</si>
  <si>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</si>
  <si>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</si>
  <si>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</si>
  <si>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</si>
  <si>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</si>
  <si>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</si>
  <si>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</si>
  <si>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</si>
  <si>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</si>
  <si>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</si>
  <si>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</si>
  <si>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</si>
  <si>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</si>
  <si>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</si>
  <si>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</si>
  <si>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</si>
  <si>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</si>
  <si>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</si>
  <si>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</si>
  <si>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</si>
  <si>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</si>
  <si>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</si>
  <si>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</si>
  <si>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</si>
  <si>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</si>
  <si>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</si>
  <si>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</si>
  <si>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</si>
  <si>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</si>
  <si>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</si>
  <si>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</si>
  <si>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</si>
  <si>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</si>
  <si>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</si>
  <si>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</si>
  <si>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</si>
  <si>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</si>
  <si>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</si>
  <si>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</si>
  <si>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</si>
  <si>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</si>
  <si>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</si>
  <si>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</si>
  <si>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</si>
  <si>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</si>
  <si>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</si>
  <si>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</si>
  <si>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</si>
  <si>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</si>
  <si>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</si>
  <si>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</si>
  <si>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</si>
  <si>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</si>
  <si>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</si>
  <si>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</si>
  <si>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</si>
  <si>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</si>
  <si>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</si>
  <si>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</si>
  <si>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</si>
  <si>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</si>
  <si>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</si>
  <si>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</si>
  <si>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</si>
  <si>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</si>
  <si>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</si>
  <si>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</si>
  <si>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</si>
  <si>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</si>
  <si>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</si>
  <si>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</si>
  <si>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</si>
  <si>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</si>
  <si>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</si>
  <si>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</si>
  <si>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</si>
  <si>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</si>
  <si>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</si>
  <si>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</si>
  <si>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</si>
  <si>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</si>
  <si>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</si>
  <si>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</si>
  <si>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</si>
  <si>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</si>
  <si>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</si>
  <si>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</si>
  <si>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</si>
  <si>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</si>
  <si>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</si>
  <si>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</si>
  <si>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</si>
  <si>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</si>
  <si>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</si>
  <si>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</si>
  <si>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</si>
  <si>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</si>
  <si>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</si>
  <si>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</si>
  <si>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</si>
  <si>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</si>
  <si>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</si>
  <si>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</si>
  <si>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</si>
  <si>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</si>
  <si>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</si>
  <si>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</si>
  <si>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</si>
  <si>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</si>
  <si>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</si>
  <si>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</si>
  <si>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</si>
  <si>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</si>
  <si>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</si>
  <si>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</si>
  <si>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</si>
  <si>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</si>
  <si>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</si>
  <si>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</si>
  <si>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</si>
  <si>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</si>
  <si>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</si>
  <si>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</si>
  <si>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</si>
  <si>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</si>
  <si>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</si>
  <si>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</si>
  <si>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</si>
  <si>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</si>
  <si>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</si>
  <si>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</si>
  <si>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</si>
  <si>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</si>
  <si>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</si>
  <si>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</si>
  <si>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</si>
  <si>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</si>
  <si>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</si>
  <si>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</si>
  <si>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</si>
  <si>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</si>
  <si>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</si>
  <si>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</si>
  <si>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</si>
  <si>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</si>
  <si>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</si>
  <si>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</si>
  <si>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</si>
  <si>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</si>
  <si>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</si>
  <si>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</si>
  <si>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</si>
  <si>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</si>
  <si>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</si>
  <si>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</si>
  <si>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</si>
  <si>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</si>
  <si>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</si>
  <si>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</si>
  <si>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</si>
  <si>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</si>
  <si>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</si>
  <si>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</si>
  <si>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</si>
  <si>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</si>
  <si>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</si>
  <si>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</si>
  <si>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</si>
  <si>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</si>
  <si>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</si>
  <si>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</si>
  <si>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</si>
  <si>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</si>
  <si>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</si>
  <si>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</si>
  <si>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</si>
  <si>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</si>
  <si>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</si>
  <si>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</si>
  <si>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</si>
  <si>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</si>
  <si>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</si>
  <si>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</si>
  <si>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</si>
  <si>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</si>
  <si>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</si>
  <si>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</si>
  <si>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</si>
  <si>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</si>
  <si>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</si>
  <si>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</si>
  <si>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</si>
  <si>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</si>
  <si>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</si>
  <si>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</si>
  <si>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</si>
  <si>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</si>
  <si>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</si>
  <si>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</si>
  <si>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</si>
  <si>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</si>
  <si>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</si>
  <si>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</si>
  <si>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</si>
  <si>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</si>
  <si>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</si>
  <si>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</si>
  <si>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</si>
  <si>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</si>
  <si>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</si>
  <si>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</si>
  <si>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</si>
  <si>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</si>
  <si>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</si>
  <si>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</si>
  <si>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</si>
  <si>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</si>
  <si>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</si>
  <si>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</si>
  <si>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</si>
  <si>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</si>
  <si>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</si>
  <si>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</si>
  <si>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</si>
  <si>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</si>
  <si>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</si>
  <si>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</si>
  <si>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</si>
  <si>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</si>
  <si>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</si>
  <si>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</si>
  <si>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</si>
  <si>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</si>
  <si>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</si>
  <si>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</si>
  <si>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</si>
  <si>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</si>
  <si>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</si>
  <si>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</si>
  <si>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</si>
  <si>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</si>
  <si>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</si>
  <si>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</si>
  <si>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</si>
  <si>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</si>
  <si>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</si>
  <si>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</si>
  <si>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</si>
  <si>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</si>
  <si>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</si>
  <si>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</si>
  <si>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</si>
  <si>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</si>
  <si>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</si>
  <si>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</si>
  <si>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</si>
  <si>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</si>
  <si>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</si>
  <si>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</si>
  <si>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</si>
  <si>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</si>
  <si>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</si>
  <si>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</si>
  <si>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</si>
  <si>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</si>
  <si>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</si>
  <si>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</si>
  <si>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</si>
  <si>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</si>
  <si>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</si>
  <si>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</si>
  <si>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</si>
  <si>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</si>
  <si>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</si>
  <si>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</si>
  <si>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</si>
  <si>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</si>
  <si>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</si>
  <si>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</si>
  <si>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</si>
  <si>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</si>
  <si>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</si>
  <si>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</si>
  <si>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</si>
  <si>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</si>
  <si>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</si>
  <si>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</si>
  <si>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</si>
  <si>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</si>
  <si>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</si>
  <si>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</si>
  <si>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</si>
  <si>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</si>
  <si>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</si>
  <si>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</si>
  <si>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</si>
  <si>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</si>
  <si>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</si>
  <si>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</si>
  <si>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</si>
  <si>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</si>
  <si>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</si>
  <si>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</si>
  <si>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</si>
  <si>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</si>
  <si>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</si>
  <si>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</si>
  <si>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</si>
  <si>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</si>
  <si>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</si>
  <si>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</si>
  <si>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</si>
  <si>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</si>
  <si>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</si>
  <si>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</si>
  <si>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</si>
  <si>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</si>
  <si>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</si>
  <si>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</si>
  <si>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</si>
  <si>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</si>
  <si>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</si>
  <si>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</si>
  <si>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</si>
  <si>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</si>
  <si>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</si>
  <si>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</si>
  <si>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</si>
  <si>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</si>
  <si>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</si>
  <si>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</si>
  <si>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</si>
  <si>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</si>
  <si>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</si>
  <si>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</si>
  <si>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</si>
  <si>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</si>
  <si>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</si>
  <si>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</si>
  <si>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</si>
  <si>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</si>
  <si>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</si>
  <si>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</si>
  <si>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</si>
  <si>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</si>
  <si>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</si>
  <si>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</si>
  <si>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</si>
  <si>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</si>
  <si>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</si>
  <si>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</si>
  <si>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</si>
  <si>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</si>
  <si>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</si>
  <si>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</si>
  <si>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</si>
  <si>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</si>
  <si>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</si>
  <si>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</si>
  <si>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</si>
  <si>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</si>
  <si>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</si>
  <si>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</si>
  <si>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</si>
  <si>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</si>
  <si>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</si>
  <si>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</si>
  <si>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</si>
  <si>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</si>
  <si>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</si>
  <si>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</si>
  <si>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</si>
  <si>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</si>
  <si>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</si>
  <si>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</si>
  <si>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</si>
  <si>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</si>
  <si>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</si>
  <si>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</si>
  <si>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</si>
  <si>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</si>
  <si>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</si>
  <si>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</si>
  <si>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</si>
  <si>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</si>
  <si>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</si>
  <si>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</si>
  <si>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</si>
  <si>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</si>
  <si>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</si>
  <si>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</si>
  <si>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</si>
  <si>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</si>
  <si>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</si>
  <si>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</si>
  <si>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</si>
  <si>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</si>
  <si>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</si>
  <si>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</si>
  <si>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</si>
  <si>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</si>
  <si>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</si>
  <si>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</si>
  <si>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</si>
  <si>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</si>
  <si>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</si>
  <si>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</si>
  <si>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</si>
  <si>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</si>
  <si>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</si>
  <si>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</si>
  <si>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</si>
  <si>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</si>
  <si>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</si>
  <si>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</si>
  <si>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</si>
  <si>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</si>
  <si>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</si>
  <si>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</si>
  <si>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</si>
  <si>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</si>
  <si>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</si>
  <si>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</si>
  <si>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</si>
  <si>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</si>
  <si>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</si>
  <si>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</si>
  <si>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</si>
  <si>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</si>
  <si>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</si>
  <si>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</si>
  <si>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</si>
  <si>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</si>
  <si>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</si>
  <si>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</si>
  <si>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</si>
  <si>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</si>
  <si>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</si>
  <si>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</si>
  <si>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</si>
  <si>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</si>
  <si>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</si>
  <si>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</si>
  <si>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</si>
  <si>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</si>
  <si>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</si>
  <si>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</si>
  <si>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</si>
  <si>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</si>
  <si>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</si>
  <si>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</si>
  <si>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</si>
  <si>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</si>
  <si>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</si>
  <si>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</si>
  <si>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</si>
  <si>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</si>
  <si>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</si>
  <si>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</si>
  <si>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</si>
  <si>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</si>
  <si>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</si>
  <si>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</si>
  <si>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</si>
  <si>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</si>
  <si>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</si>
  <si>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</si>
  <si>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</si>
  <si>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</si>
  <si>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</si>
  <si>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</si>
  <si>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</si>
  <si>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</si>
  <si>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</si>
  <si>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</si>
  <si>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</si>
  <si>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</si>
  <si>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</si>
  <si>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</si>
  <si>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</si>
  <si>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</si>
  <si>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</si>
  <si>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</si>
  <si>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</si>
  <si>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</si>
  <si>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</si>
  <si>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</si>
  <si>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</si>
  <si>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</si>
  <si>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</si>
  <si>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</si>
  <si>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</si>
  <si>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</si>
  <si>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</si>
  <si>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</si>
  <si>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</si>
  <si>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</si>
  <si>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</si>
  <si>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</si>
  <si>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</si>
  <si>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</si>
  <si>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</si>
  <si>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</si>
  <si>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</si>
  <si>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</si>
  <si>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</si>
  <si>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</si>
  <si>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</si>
  <si>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</si>
  <si>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</si>
  <si>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</si>
  <si>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</si>
  <si>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</si>
  <si>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</si>
  <si>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</si>
  <si>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</si>
  <si>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</si>
  <si>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</si>
  <si>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</si>
  <si>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</si>
  <si>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</si>
  <si>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</si>
  <si>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</si>
  <si>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</si>
  <si>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</si>
  <si>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</si>
  <si>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</si>
  <si>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</si>
  <si>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</si>
  <si>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</si>
  <si>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</si>
  <si>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</si>
  <si>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</si>
  <si>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</si>
  <si>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</si>
  <si>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</si>
  <si>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</si>
  <si>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</si>
  <si>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</si>
  <si>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</si>
  <si>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</si>
  <si>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</si>
  <si>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</si>
  <si>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</si>
  <si>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</si>
  <si>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</si>
  <si>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</si>
  <si>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</si>
  <si>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</si>
  <si>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</si>
  <si>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</si>
  <si>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</si>
  <si>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</si>
  <si>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</si>
  <si>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</si>
  <si>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</si>
  <si>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</si>
  <si>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</si>
  <si>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</si>
  <si>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</si>
  <si>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</si>
  <si>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</si>
  <si>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</si>
  <si>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</si>
  <si>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</si>
  <si>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</si>
  <si>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</si>
  <si>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</si>
  <si>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</si>
  <si>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</si>
  <si>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</si>
  <si>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</si>
  <si>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</si>
  <si>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</si>
  <si>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</si>
  <si>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</si>
  <si>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</si>
  <si>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</si>
  <si>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</si>
  <si>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</si>
  <si>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</si>
  <si>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</si>
  <si>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</si>
  <si>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</si>
  <si>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</si>
  <si>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</si>
  <si>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</si>
  <si>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</si>
  <si>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</si>
  <si>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</si>
  <si>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</si>
  <si>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</si>
  <si>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</si>
  <si>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</si>
  <si>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</si>
  <si>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</si>
  <si>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</si>
  <si>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</si>
  <si>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</si>
  <si>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</si>
  <si>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</si>
  <si>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</si>
  <si>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</si>
  <si>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</si>
  <si>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</si>
  <si>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</si>
  <si>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</si>
  <si>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</si>
  <si>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</si>
  <si>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</si>
  <si>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</si>
  <si>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</si>
  <si>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</si>
  <si>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</si>
  <si>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</si>
  <si>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</si>
  <si>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</si>
  <si>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</si>
  <si>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</si>
  <si>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</si>
  <si>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</si>
  <si>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</si>
  <si>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</si>
  <si>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</si>
  <si>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</si>
  <si>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</si>
  <si>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</si>
  <si>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</si>
  <si>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</si>
  <si>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</si>
  <si>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</si>
  <si>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</si>
  <si>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</si>
  <si>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</si>
  <si>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</si>
  <si>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</si>
  <si>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</si>
  <si>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</si>
  <si>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</si>
  <si>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</si>
  <si>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</si>
  <si>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</si>
  <si>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</si>
  <si>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</si>
  <si>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</si>
  <si>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</si>
  <si>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</si>
  <si>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</si>
  <si>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</si>
  <si>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</si>
  <si>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</si>
  <si>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</si>
  <si>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</si>
  <si>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</si>
  <si>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</si>
  <si>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</si>
  <si>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</si>
  <si>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</si>
  <si>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</si>
  <si>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</si>
  <si>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</si>
  <si>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</si>
  <si>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</si>
  <si>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</si>
  <si>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</si>
  <si>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</si>
  <si>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</si>
  <si>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</si>
  <si>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</si>
  <si>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</si>
  <si>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</si>
  <si>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</si>
  <si>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</si>
  <si>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</si>
  <si>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</si>
  <si>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</si>
  <si>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</si>
  <si>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</si>
  <si>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</si>
  <si>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</si>
  <si>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</si>
  <si>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</si>
  <si>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</si>
  <si>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</si>
  <si>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</si>
  <si>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</si>
  <si>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</si>
  <si>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</si>
  <si>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</si>
  <si>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</si>
  <si>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</si>
  <si>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</si>
  <si>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</si>
  <si>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</si>
  <si>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</si>
  <si>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</si>
  <si>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</si>
  <si>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</si>
  <si>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</si>
  <si>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</si>
  <si>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</si>
  <si>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</si>
  <si>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</si>
  <si>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</si>
  <si>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</si>
  <si>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</si>
  <si>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</si>
  <si>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</si>
  <si>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</si>
  <si>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</si>
  <si>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</si>
  <si>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</si>
  <si>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</si>
  <si>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</si>
  <si>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</si>
  <si>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</si>
  <si>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</si>
  <si>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</si>
  <si>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</si>
  <si>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</si>
  <si>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</si>
  <si>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</si>
  <si>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</si>
  <si>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</si>
  <si>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</si>
  <si>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</si>
  <si>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</si>
  <si>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</si>
  <si>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</si>
  <si>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</si>
  <si>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</si>
  <si>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</si>
  <si>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</si>
  <si>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</si>
  <si>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</si>
  <si>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</si>
  <si>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</si>
  <si>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</si>
  <si>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</si>
  <si>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</si>
  <si>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</si>
  <si>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</si>
  <si>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</si>
  <si>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</si>
  <si>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</si>
  <si>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</si>
  <si>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</si>
  <si>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</si>
  <si>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</si>
  <si>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</si>
  <si>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</si>
  <si>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</si>
  <si>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</si>
  <si>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</si>
  <si>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</si>
  <si>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</si>
  <si>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</si>
  <si>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</si>
  <si>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</si>
  <si>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</si>
  <si>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</si>
  <si>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</si>
  <si>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</si>
  <si>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</si>
  <si>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</si>
  <si>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</si>
  <si>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</si>
  <si>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</si>
  <si>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</si>
  <si>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</si>
  <si>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</si>
  <si>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</si>
  <si>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</si>
  <si>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</si>
  <si>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</si>
  <si>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</si>
  <si>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</si>
  <si>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</si>
  <si>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</si>
  <si>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</si>
  <si>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</si>
  <si>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</si>
  <si>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</si>
  <si>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</si>
  <si>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</si>
  <si>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</si>
  <si>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</si>
  <si>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</si>
  <si>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</si>
  <si>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</si>
  <si>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</si>
  <si>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</si>
  <si>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</si>
  <si>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</si>
  <si>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</si>
  <si>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</si>
  <si>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</si>
  <si>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</si>
  <si>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</si>
  <si>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</si>
  <si>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</si>
  <si>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</si>
  <si>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</si>
  <si>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</si>
  <si>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</si>
  <si>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</si>
  <si>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</si>
  <si>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</si>
  <si>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</si>
  <si>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</si>
  <si>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</si>
  <si>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</si>
  <si>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</si>
  <si>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</si>
  <si>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</si>
  <si>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</si>
  <si>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</si>
  <si>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</si>
  <si>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</si>
  <si>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</si>
  <si>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</si>
  <si>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</si>
  <si>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</si>
  <si>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</si>
  <si>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</si>
  <si>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</si>
  <si>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</si>
  <si>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</si>
  <si>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</si>
  <si>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</si>
  <si>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</si>
  <si>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</si>
  <si>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</si>
  <si>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</si>
  <si>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</si>
  <si>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</si>
  <si>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</si>
  <si>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</si>
  <si>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</si>
  <si>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</si>
  <si>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</si>
  <si>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</si>
  <si>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</si>
  <si>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</si>
  <si>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</si>
  <si>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</si>
  <si>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</si>
  <si>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</si>
  <si>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</si>
  <si>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</si>
  <si>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</si>
  <si>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</si>
  <si>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</si>
  <si>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</si>
  <si>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</si>
  <si>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</si>
  <si>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</si>
  <si>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</si>
  <si>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</si>
  <si>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</si>
  <si>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</si>
  <si>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</si>
  <si>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</si>
  <si>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</si>
  <si>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</si>
  <si>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</si>
  <si>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</si>
  <si>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</si>
  <si>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</si>
  <si>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</si>
  <si>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</si>
  <si>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</si>
  <si>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</si>
  <si>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</si>
  <si>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</si>
  <si>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</si>
  <si>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</si>
  <si>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</si>
  <si>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</si>
  <si>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</si>
  <si>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</si>
  <si>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</si>
  <si>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</si>
  <si>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</si>
  <si>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</si>
  <si>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</si>
  <si>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</si>
  <si>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</si>
  <si>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</si>
  <si>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</si>
  <si>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</si>
  <si>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</si>
  <si>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</si>
  <si>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</si>
  <si>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</si>
  <si>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</si>
  <si>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</si>
  <si>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</si>
  <si>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</si>
  <si>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</si>
  <si>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</si>
  <si>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</si>
  <si>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</si>
  <si>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</si>
  <si>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</si>
  <si>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</si>
  <si>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</si>
  <si>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</si>
  <si>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</si>
  <si>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</si>
  <si>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</si>
  <si>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</si>
  <si>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</si>
  <si>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</si>
  <si>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</si>
  <si>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</si>
  <si>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</si>
  <si>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</si>
  <si>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</si>
  <si>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</si>
  <si>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</si>
  <si>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</si>
  <si>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</si>
  <si>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</si>
  <si>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</si>
  <si>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</si>
  <si>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</si>
  <si>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</si>
  <si>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</si>
  <si>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</si>
  <si>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</si>
  <si>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</si>
  <si>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</si>
  <si>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</si>
  <si>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</si>
  <si>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</si>
  <si>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</si>
  <si>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</si>
  <si>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</si>
  <si>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</si>
  <si>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</si>
  <si>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</si>
  <si>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</si>
  <si>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</si>
  <si>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</si>
  <si>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</si>
  <si>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</si>
  <si>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</si>
  <si>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</si>
  <si>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</si>
  <si>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</si>
  <si>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</si>
  <si>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</si>
  <si>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</si>
  <si>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</si>
  <si>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</si>
  <si>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</si>
  <si>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</si>
  <si>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</si>
  <si>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</si>
  <si>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</si>
  <si>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</si>
  <si>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</si>
  <si>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</si>
  <si>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</si>
  <si>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</si>
  <si>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</si>
  <si>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</si>
  <si>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</si>
  <si>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</si>
  <si>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</si>
  <si>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</si>
  <si>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</si>
  <si>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</si>
  <si>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</si>
  <si>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</si>
  <si>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</si>
  <si>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</si>
  <si>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</si>
  <si>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</si>
  <si>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</si>
  <si>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</si>
  <si>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</si>
  <si>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</si>
  <si>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</si>
  <si>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</si>
  <si>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</si>
  <si>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</si>
  <si>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</si>
  <si>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</si>
  <si>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</si>
  <si>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</si>
  <si>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</si>
  <si>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</si>
  <si>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</si>
  <si>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</si>
  <si>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</si>
  <si>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</si>
  <si>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</si>
  <si>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</si>
  <si>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</si>
  <si>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</si>
  <si>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</si>
  <si>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</si>
  <si>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</si>
  <si>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</si>
  <si>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</si>
  <si>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</si>
  <si>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</si>
  <si>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</si>
  <si>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</si>
  <si>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</si>
  <si>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</si>
  <si>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</si>
  <si>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</si>
  <si>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</si>
  <si>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</si>
  <si>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</si>
  <si>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</si>
  <si>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</si>
  <si>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</si>
  <si>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</si>
  <si>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</si>
  <si>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</si>
  <si>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</si>
  <si>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</si>
  <si>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</si>
  <si>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</si>
  <si>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</si>
  <si>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</si>
  <si>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</si>
  <si>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</si>
  <si>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</si>
  <si>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</si>
  <si>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</si>
  <si>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</si>
  <si>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</si>
  <si>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</si>
  <si>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</si>
  <si>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</si>
  <si>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</si>
  <si>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</si>
  <si>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</si>
  <si>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</si>
  <si>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</si>
  <si>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</si>
  <si>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</si>
  <si>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</si>
  <si>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</si>
  <si>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</si>
  <si>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</si>
  <si>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</si>
  <si>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</si>
  <si>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</si>
  <si>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</si>
  <si>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</si>
  <si>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</si>
  <si>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</si>
  <si>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</si>
  <si>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</si>
  <si>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</si>
  <si>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</si>
  <si>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</si>
  <si>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</si>
  <si>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</si>
  <si>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</si>
  <si>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</si>
  <si>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</si>
  <si>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</si>
  <si>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</si>
  <si>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</si>
  <si>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</si>
  <si>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</si>
  <si>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</si>
  <si>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</si>
  <si>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</si>
  <si>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</si>
  <si>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</si>
  <si>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</si>
  <si>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</si>
  <si>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</si>
  <si>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</si>
  <si>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</si>
  <si>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</si>
  <si>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</si>
  <si>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</si>
  <si>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</si>
  <si>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</si>
  <si>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</si>
  <si>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</si>
  <si>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</si>
  <si>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</si>
  <si>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</si>
  <si>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</si>
  <si>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</si>
  <si>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</si>
  <si>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</si>
  <si>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</si>
  <si>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</si>
  <si>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</si>
  <si>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</si>
  <si>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</si>
  <si>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</si>
  <si>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</si>
  <si>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</si>
  <si>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</si>
  <si>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</si>
  <si>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</si>
  <si>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</si>
  <si>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</si>
  <si>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</si>
  <si>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</si>
  <si>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</si>
  <si>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</si>
  <si>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</si>
  <si>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</si>
  <si>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</si>
  <si>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</si>
  <si>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</si>
  <si>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</si>
  <si>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</si>
  <si>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</si>
  <si>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</si>
  <si>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</si>
  <si>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</si>
  <si>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</si>
  <si>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</si>
  <si>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</si>
  <si>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</si>
  <si>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</si>
  <si>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</si>
  <si>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</si>
  <si>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</si>
  <si>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</si>
  <si>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</si>
  <si>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</si>
  <si>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</si>
  <si>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</si>
  <si>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</si>
  <si>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</si>
  <si>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</si>
  <si>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</si>
  <si>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</si>
  <si>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</si>
  <si>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</si>
  <si>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</si>
  <si>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</si>
  <si>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</si>
  <si>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</si>
  <si>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</si>
  <si>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</si>
  <si>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</si>
  <si>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</si>
  <si>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</si>
  <si>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</si>
  <si>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</si>
  <si>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</si>
  <si>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</si>
  <si>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</si>
  <si>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</si>
  <si>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</si>
  <si>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</si>
  <si>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</si>
  <si>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</si>
  <si>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</si>
  <si>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</si>
  <si>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</si>
  <si>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</si>
  <si>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</si>
  <si>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</si>
  <si>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</si>
  <si>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</si>
  <si>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</si>
  <si>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</si>
  <si>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</si>
  <si>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</si>
  <si>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</si>
  <si>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</si>
  <si>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</si>
  <si>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</si>
  <si>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</si>
  <si>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</si>
  <si>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</si>
  <si>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</si>
  <si>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</si>
  <si>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</si>
  <si>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</si>
  <si>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</si>
  <si>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</si>
  <si>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</si>
  <si>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</si>
  <si>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</si>
  <si>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</si>
  <si>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</si>
  <si>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</si>
  <si>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</si>
  <si>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</si>
  <si>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</si>
  <si>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</si>
  <si>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</si>
  <si>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</si>
  <si>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</si>
  <si>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</si>
  <si>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</si>
  <si>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</si>
  <si>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</si>
  <si>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</si>
  <si>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</si>
  <si>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</si>
  <si>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</si>
  <si>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</si>
  <si>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</si>
  <si>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</si>
  <si>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</si>
  <si>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</si>
  <si>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</si>
  <si>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</si>
  <si>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</si>
  <si>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</si>
  <si>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</si>
  <si>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</si>
  <si>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</si>
  <si>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</si>
  <si>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</si>
  <si>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</si>
  <si>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</si>
  <si>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</si>
  <si>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</si>
  <si>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</si>
  <si>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</si>
  <si>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</si>
  <si>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</si>
  <si>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</si>
  <si>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</si>
  <si>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</si>
  <si>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</si>
  <si>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</si>
  <si>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</si>
  <si>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</si>
  <si>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</si>
  <si>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</si>
  <si>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</si>
  <si>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</si>
  <si>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</si>
  <si>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</si>
  <si>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</si>
  <si>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</si>
  <si>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</si>
  <si>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</si>
  <si>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</si>
  <si>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</si>
  <si>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</si>
  <si>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</si>
  <si>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</si>
  <si>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</si>
  <si>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</si>
  <si>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</si>
  <si>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</si>
  <si>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</si>
  <si>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</si>
  <si>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</si>
  <si>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</si>
  <si>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</si>
  <si>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</si>
  <si>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</si>
  <si>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</si>
  <si>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</si>
  <si>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</si>
  <si>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</si>
  <si>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</si>
  <si>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</si>
  <si>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</si>
  <si>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</si>
  <si>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</si>
  <si>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</si>
  <si>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</si>
  <si>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</si>
  <si>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</si>
  <si>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</si>
  <si>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</si>
  <si>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</si>
  <si>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</si>
  <si>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</si>
  <si>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</si>
  <si>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</si>
  <si>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</si>
  <si>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</si>
  <si>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</si>
  <si>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</si>
  <si>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</si>
  <si>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</si>
  <si>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</si>
  <si>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</si>
  <si>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</si>
  <si>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</si>
  <si>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</si>
  <si>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</si>
  <si>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</si>
  <si>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</si>
  <si>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</si>
  <si>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</si>
  <si>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</si>
  <si>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</si>
  <si>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</si>
  <si>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</si>
  <si>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</si>
  <si>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</si>
  <si>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</si>
  <si>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</si>
  <si>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</si>
  <si>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</si>
  <si>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</si>
  <si>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</si>
  <si>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</si>
  <si>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</si>
  <si>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</si>
  <si>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</si>
  <si>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</si>
  <si>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</si>
  <si>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</si>
  <si>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</si>
  <si>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</si>
  <si>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</si>
  <si>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</si>
  <si>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</si>
  <si>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</si>
  <si>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</si>
  <si>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</si>
  <si>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</si>
  <si>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</si>
  <si>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</si>
  <si>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</si>
  <si>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</si>
  <si>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</si>
  <si>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</si>
  <si>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</si>
  <si>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</si>
  <si>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</si>
  <si>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</si>
  <si>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</si>
  <si>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</si>
  <si>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</si>
  <si>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</si>
  <si>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</si>
  <si>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</si>
  <si>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</si>
  <si>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</si>
  <si>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</si>
  <si>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</si>
  <si>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</si>
  <si>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</si>
  <si>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</si>
  <si>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</si>
  <si>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</si>
  <si>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</si>
  <si>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</si>
  <si>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</si>
  <si>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</si>
  <si>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</si>
  <si>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</si>
  <si>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</si>
  <si>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</si>
  <si>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</si>
  <si>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</si>
  <si>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</si>
  <si>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</si>
  <si>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</si>
  <si>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</si>
  <si>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</si>
  <si>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</si>
  <si>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</si>
  <si>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</si>
  <si>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</si>
  <si>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</si>
  <si>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</si>
  <si>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</si>
  <si>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</si>
  <si>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</si>
  <si>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</si>
  <si>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</si>
  <si>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</si>
  <si>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</si>
  <si>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</si>
  <si>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</si>
  <si>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</si>
  <si>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</si>
  <si>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</si>
  <si>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</si>
  <si>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</si>
  <si>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</si>
  <si>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</si>
  <si>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</si>
  <si>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</si>
  <si>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</si>
  <si>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</si>
  <si>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</si>
  <si>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</si>
  <si>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</si>
  <si>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</si>
  <si>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</si>
  <si>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</si>
  <si>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</si>
  <si>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</si>
  <si>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</si>
  <si>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</si>
  <si>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</si>
  <si>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</si>
  <si>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</si>
  <si>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</si>
  <si>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</si>
  <si>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</si>
  <si>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</si>
  <si>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</si>
  <si>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</si>
  <si>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</si>
  <si>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</si>
  <si>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</si>
  <si>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</si>
  <si>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</si>
  <si>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</si>
  <si>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</si>
  <si>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</si>
  <si>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</si>
  <si>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</si>
  <si>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</si>
  <si>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</si>
  <si>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</si>
  <si>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</si>
  <si>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</si>
  <si>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</si>
  <si>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</si>
  <si>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</si>
  <si>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</si>
  <si>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</si>
  <si>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</si>
  <si>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</si>
  <si>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</si>
  <si>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</si>
  <si>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</si>
  <si>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</si>
  <si>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</si>
  <si>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</si>
  <si>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</si>
  <si>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</si>
  <si>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</si>
  <si>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</si>
  <si>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</si>
  <si>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</si>
  <si>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</si>
  <si>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</si>
  <si>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</si>
  <si>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</si>
  <si>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</si>
  <si>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</si>
  <si>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</si>
  <si>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</si>
  <si>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</si>
  <si>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</si>
  <si>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</si>
  <si>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</si>
  <si>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</si>
  <si>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</si>
  <si>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</si>
  <si>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</si>
  <si>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</si>
  <si>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</si>
  <si>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</si>
  <si>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</si>
  <si>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</si>
  <si>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</si>
  <si>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</si>
  <si>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</si>
  <si>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</si>
  <si>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</si>
  <si>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</si>
  <si>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</si>
  <si>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</si>
  <si>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</si>
  <si>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</si>
  <si>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</si>
  <si>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</si>
  <si>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</si>
  <si>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</si>
  <si>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</si>
  <si>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</si>
  <si>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</si>
  <si>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</si>
  <si>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</si>
  <si>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</si>
  <si>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</si>
  <si>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</si>
  <si>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</si>
  <si>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</si>
  <si>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</si>
  <si>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</si>
  <si>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</si>
  <si>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</si>
  <si>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</si>
  <si>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</si>
  <si>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</si>
  <si>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</si>
  <si>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</si>
  <si>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</si>
  <si>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</si>
  <si>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</si>
  <si>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</si>
  <si>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</si>
  <si>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</si>
  <si>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</si>
  <si>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</si>
  <si>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</si>
  <si>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</si>
  <si>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</si>
  <si>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</si>
  <si>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</si>
  <si>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</si>
  <si>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</si>
  <si>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</si>
  <si>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</si>
  <si>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</si>
  <si>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</si>
  <si>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</si>
  <si>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</si>
  <si>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</si>
  <si>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</si>
  <si>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</si>
  <si>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</si>
  <si>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</si>
  <si>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</si>
  <si>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</si>
  <si>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</si>
  <si>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</si>
  <si>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</si>
  <si>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</si>
  <si>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</si>
  <si>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</si>
  <si>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</si>
  <si>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</si>
  <si>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</si>
  <si>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</si>
  <si>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</si>
  <si>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</si>
  <si>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</si>
  <si>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</si>
  <si>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</si>
  <si>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</si>
  <si>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</si>
  <si>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</si>
  <si>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</si>
  <si>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</si>
  <si>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</si>
  <si>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</si>
  <si>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</si>
  <si>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</si>
  <si>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</si>
  <si>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</si>
  <si>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</si>
  <si>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</si>
  <si>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</si>
  <si>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</si>
  <si>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</si>
  <si>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</si>
  <si>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</si>
  <si>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</si>
  <si>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</si>
  <si>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</si>
  <si>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</si>
  <si>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</si>
  <si>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</si>
  <si>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</si>
  <si>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</si>
  <si>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</si>
  <si>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</si>
  <si>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</si>
  <si>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</si>
  <si>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</si>
  <si>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</si>
  <si>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</si>
  <si>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</si>
  <si>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</si>
  <si>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</si>
  <si>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</si>
  <si>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</si>
  <si>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</si>
  <si>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</si>
  <si>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</si>
  <si>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</si>
  <si>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</si>
  <si>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</si>
  <si>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</si>
  <si>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</si>
  <si>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</si>
  <si>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</si>
  <si>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</si>
  <si>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</si>
  <si>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</si>
  <si>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</si>
  <si>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</si>
  <si>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</si>
  <si>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</si>
  <si>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</si>
  <si>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</si>
  <si>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</si>
  <si>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</si>
  <si>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</si>
  <si>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</si>
  <si>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</si>
  <si>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</si>
  <si>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</si>
  <si>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</si>
  <si>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</si>
  <si>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</si>
  <si>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</si>
  <si>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</si>
  <si>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</si>
  <si>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</si>
  <si>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</si>
  <si>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</si>
  <si>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</si>
  <si>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</si>
  <si>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</si>
  <si>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</si>
  <si>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</si>
  <si>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</si>
  <si>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</si>
  <si>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</si>
  <si>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</si>
  <si>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</si>
  <si>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</si>
  <si>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</si>
  <si>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</si>
  <si>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</si>
  <si>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</si>
  <si>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</si>
  <si>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</si>
  <si>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</si>
  <si>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</si>
  <si>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</si>
  <si>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</si>
  <si>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</si>
  <si>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</si>
  <si>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</si>
  <si>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</si>
  <si>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</si>
  <si>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</si>
  <si>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</si>
  <si>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</si>
  <si>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</si>
  <si>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</si>
  <si>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</si>
  <si>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</si>
  <si>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</si>
  <si>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</si>
  <si>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</si>
  <si>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</si>
  <si>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</si>
  <si>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</si>
  <si>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</si>
  <si>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</si>
  <si>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</si>
  <si>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</si>
  <si>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</si>
  <si>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</si>
  <si>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</si>
  <si>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</si>
  <si>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</si>
  <si>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</si>
  <si>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</si>
  <si>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</si>
  <si>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</si>
  <si>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</si>
  <si>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</si>
  <si>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</si>
  <si>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</si>
  <si>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</si>
  <si>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</si>
  <si>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</si>
  <si>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</si>
  <si>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</si>
  <si>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</si>
  <si>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</si>
  <si>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</si>
  <si>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</si>
  <si>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</si>
  <si>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</si>
  <si>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</si>
  <si>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</si>
  <si>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</si>
  <si>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</si>
  <si>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</si>
  <si>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</si>
  <si>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</si>
  <si>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</si>
  <si>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</si>
  <si>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</si>
  <si>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</si>
  <si>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</si>
  <si>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</si>
  <si>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</si>
  <si>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</si>
  <si>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</si>
  <si>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</si>
  <si>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</si>
  <si>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</si>
  <si>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</si>
  <si>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</si>
  <si>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</si>
  <si>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</si>
  <si>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</si>
  <si>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</si>
  <si>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</si>
  <si>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</si>
  <si>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</si>
  <si>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</si>
  <si>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</si>
  <si>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</si>
  <si>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</si>
  <si>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</si>
  <si>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</si>
  <si>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</si>
  <si>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</si>
  <si>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</si>
  <si>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</si>
  <si>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</si>
  <si>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</si>
  <si>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</si>
  <si>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</si>
  <si>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</si>
  <si>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</si>
  <si>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</si>
  <si>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</si>
  <si>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</si>
  <si>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</si>
  <si>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</si>
  <si>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</si>
  <si>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</si>
  <si>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</si>
  <si>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</si>
  <si>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</si>
  <si>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</si>
  <si>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</si>
  <si>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</si>
  <si>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</si>
  <si>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</si>
  <si>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</si>
  <si>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</si>
  <si>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</si>
  <si>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</si>
  <si>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</si>
  <si>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</si>
  <si>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</si>
  <si>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</si>
  <si>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</si>
  <si>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</si>
  <si>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</si>
  <si>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</si>
  <si>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</si>
  <si>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</si>
  <si>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</si>
  <si>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</si>
  <si>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</si>
  <si>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</si>
  <si>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</si>
  <si>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</si>
  <si>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</si>
  <si>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</si>
  <si>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</si>
  <si>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</si>
  <si>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</si>
  <si>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</si>
  <si>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</si>
  <si>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</si>
  <si>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</si>
  <si>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</si>
  <si>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</si>
  <si>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</si>
  <si>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</si>
  <si>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</si>
  <si>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</si>
  <si>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</si>
  <si>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</si>
  <si>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</si>
  <si>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</si>
  <si>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</si>
  <si>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</si>
  <si>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</si>
  <si>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</si>
  <si>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</si>
  <si>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</si>
  <si>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</si>
  <si>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</si>
  <si>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</si>
  <si>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</si>
  <si>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</si>
  <si>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</si>
  <si>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</si>
  <si>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</si>
  <si>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</si>
  <si>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</si>
  <si>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</si>
  <si>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</si>
  <si>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</si>
  <si>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</si>
  <si>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</si>
  <si>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</si>
  <si>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</si>
  <si>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</si>
  <si>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</si>
  <si>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</si>
  <si>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</si>
  <si>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</si>
  <si>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</si>
  <si>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</si>
  <si>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</si>
  <si>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</si>
  <si>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</si>
  <si>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</si>
  <si>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</si>
  <si>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</si>
  <si>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</si>
  <si>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</si>
  <si>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</si>
  <si>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</si>
  <si>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</si>
  <si>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</si>
  <si>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</si>
  <si>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</si>
  <si>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</si>
  <si>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</si>
  <si>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</si>
  <si>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</si>
  <si>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</si>
  <si>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</si>
  <si>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</si>
  <si>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</si>
  <si>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</si>
  <si>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</si>
  <si>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</si>
  <si>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</si>
  <si>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</si>
  <si>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</si>
  <si>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</si>
  <si>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</si>
  <si>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</si>
  <si>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</si>
  <si>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</si>
  <si>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</si>
  <si>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</si>
  <si>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</si>
  <si>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</si>
  <si>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</si>
  <si>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</si>
  <si>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</si>
  <si>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</si>
  <si>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</si>
  <si>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</si>
  <si>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</si>
  <si>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</si>
  <si>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</si>
  <si>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</si>
  <si>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</si>
  <si>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</si>
  <si>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</si>
  <si>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</si>
  <si>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</si>
  <si>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</si>
  <si>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</si>
  <si>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</si>
  <si>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</si>
  <si>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</si>
  <si>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</si>
  <si>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</si>
  <si>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</si>
  <si>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</si>
  <si>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</si>
  <si>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</si>
  <si>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</si>
  <si>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</si>
  <si>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</si>
  <si>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</si>
  <si>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</si>
  <si>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</si>
  <si>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</si>
  <si>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</si>
  <si>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</si>
  <si>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</si>
  <si>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</si>
  <si>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</si>
  <si>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</si>
  <si>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</si>
  <si>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</si>
  <si>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</si>
  <si>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</si>
  <si>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</si>
  <si>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</si>
  <si>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</si>
  <si>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</si>
  <si>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</si>
  <si>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</si>
  <si>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</si>
  <si>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</si>
  <si>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</si>
  <si>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</si>
  <si>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</si>
  <si>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</si>
  <si>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</si>
  <si>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</si>
  <si>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</si>
  <si>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</si>
  <si>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</si>
  <si>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</si>
  <si>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</si>
  <si>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</si>
  <si>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</si>
  <si>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</si>
  <si>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</si>
  <si>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</si>
  <si>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</si>
  <si>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</si>
  <si>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</si>
  <si>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</si>
  <si>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</si>
  <si>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</si>
  <si>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</si>
  <si>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</si>
  <si>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</si>
  <si>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</si>
  <si>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</si>
  <si>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</si>
  <si>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</si>
  <si>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</si>
  <si>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</si>
  <si>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</si>
  <si>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</si>
  <si>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</si>
  <si>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</si>
  <si>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</si>
  <si>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</si>
  <si>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</si>
  <si>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</si>
  <si>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</si>
  <si>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</si>
  <si>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</si>
  <si>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</si>
  <si>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</si>
  <si>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</si>
  <si>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</si>
  <si>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</si>
  <si>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</si>
  <si>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</si>
  <si>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</si>
  <si>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</si>
  <si>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</si>
  <si>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</si>
  <si>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</si>
  <si>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</si>
  <si>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</si>
  <si>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</si>
  <si>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</si>
  <si>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</si>
  <si>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</si>
  <si>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</si>
  <si>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</si>
  <si>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</si>
  <si>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</si>
  <si>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</si>
  <si>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</si>
  <si>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</si>
  <si>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</si>
  <si>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</si>
  <si>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</si>
  <si>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</si>
  <si>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</si>
  <si>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</si>
  <si>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</si>
  <si>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</si>
  <si>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</si>
  <si>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</si>
  <si>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</si>
  <si>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</si>
  <si>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</si>
  <si>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</si>
  <si>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</si>
  <si>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</si>
  <si>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</si>
  <si>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</si>
  <si>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</si>
  <si>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</si>
  <si>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</si>
  <si>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</si>
  <si>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</si>
  <si>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</si>
  <si>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</si>
  <si>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</si>
  <si>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</si>
  <si>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</si>
  <si>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</si>
  <si>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</si>
  <si>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</si>
  <si>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</si>
  <si>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</si>
  <si>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</si>
  <si>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</si>
  <si>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</si>
  <si>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</si>
  <si>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</si>
  <si>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</si>
  <si>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</si>
  <si>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</si>
  <si>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</si>
  <si>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</si>
  <si>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</si>
  <si>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</si>
  <si>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</si>
  <si>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</si>
  <si>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</si>
  <si>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</si>
  <si>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</si>
  <si>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</si>
  <si>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</si>
  <si>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</si>
  <si>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</si>
  <si>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</si>
  <si>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</si>
  <si>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</si>
  <si>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</si>
  <si>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</si>
  <si>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</si>
  <si>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</si>
  <si>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</si>
  <si>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</si>
  <si>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</si>
  <si>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</si>
  <si>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</si>
  <si>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</si>
  <si>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</si>
  <si>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</si>
  <si>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</si>
  <si>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</si>
  <si>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</si>
  <si>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</si>
  <si>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</si>
  <si>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</si>
  <si>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</si>
  <si>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</si>
  <si>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</si>
  <si>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</si>
  <si>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</si>
  <si>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</si>
  <si>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</si>
  <si>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</si>
  <si>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</si>
  <si>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</si>
  <si>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</si>
  <si>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</si>
  <si>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</si>
  <si>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</si>
  <si>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</si>
  <si>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</si>
  <si>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</si>
  <si>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</si>
  <si>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</si>
  <si>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</si>
  <si>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</si>
  <si>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</si>
  <si>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</si>
  <si>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</si>
  <si>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</si>
  <si>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</si>
  <si>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</si>
  <si>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</si>
  <si>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</si>
  <si>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</si>
  <si>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</si>
  <si>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</si>
  <si>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</si>
  <si>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</si>
  <si>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</si>
  <si>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</si>
  <si>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</si>
  <si>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</si>
  <si>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</si>
  <si>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</si>
  <si>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</si>
  <si>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</si>
  <si>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</si>
  <si>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</si>
  <si>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</si>
  <si>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</si>
  <si>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</si>
  <si>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</si>
  <si>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</si>
  <si>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</si>
  <si>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</si>
  <si>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</si>
  <si>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</si>
  <si>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</si>
  <si>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</si>
  <si>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</si>
  <si>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</si>
  <si>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</si>
  <si>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</si>
  <si>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</si>
  <si>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</si>
  <si>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</si>
  <si>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</si>
  <si>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</si>
  <si>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</si>
  <si>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</si>
  <si>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</si>
  <si>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</si>
  <si>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</si>
  <si>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</si>
  <si>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</si>
  <si>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</si>
  <si>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</si>
  <si>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</si>
  <si>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</si>
  <si>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</si>
  <si>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</si>
  <si>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</si>
  <si>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</si>
  <si>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</si>
  <si>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</si>
  <si>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</si>
  <si>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</si>
  <si>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</si>
  <si>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</si>
  <si>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</si>
  <si>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</si>
  <si>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</si>
  <si>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</si>
  <si>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</si>
  <si>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</si>
  <si>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</si>
  <si>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</si>
  <si>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</si>
  <si>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</si>
  <si>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</si>
  <si>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</si>
  <si>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</si>
  <si>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</si>
  <si>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</si>
  <si>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</si>
  <si>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</si>
  <si>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</si>
  <si>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</si>
  <si>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</si>
  <si>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</si>
  <si>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</si>
  <si>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</si>
  <si>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</si>
  <si>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</si>
  <si>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</si>
  <si>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</si>
  <si>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</si>
  <si>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</si>
  <si>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</si>
  <si>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</si>
  <si>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</si>
  <si>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</si>
  <si>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</si>
  <si>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</si>
  <si>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</si>
  <si>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</si>
  <si>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</si>
  <si>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</si>
  <si>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</si>
  <si>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</si>
  <si>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</si>
  <si>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</si>
  <si>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</si>
  <si>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</si>
  <si>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</si>
  <si>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</si>
  <si>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</si>
  <si>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</si>
  <si>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</si>
  <si>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</si>
  <si>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</si>
  <si>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</si>
  <si>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</si>
  <si>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</si>
  <si>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</si>
  <si>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</si>
  <si>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</si>
  <si>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</si>
  <si>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</si>
  <si>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</si>
  <si>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</si>
  <si>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</si>
  <si>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</si>
  <si>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</si>
  <si>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</si>
  <si>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</si>
  <si>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</si>
  <si>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</si>
  <si>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</si>
  <si>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</si>
  <si>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</si>
  <si>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</si>
  <si>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</si>
  <si>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</si>
  <si>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</si>
  <si>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</si>
  <si>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</si>
  <si>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</si>
  <si>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</si>
  <si>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</si>
  <si>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</si>
  <si>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</si>
  <si>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</si>
  <si>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</si>
  <si>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</si>
  <si>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</si>
  <si>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</si>
  <si>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</si>
  <si>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</si>
  <si>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</si>
  <si>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</si>
  <si>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</si>
  <si>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</si>
  <si>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</si>
  <si>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</si>
  <si>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</si>
  <si>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</si>
  <si>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</si>
  <si>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</si>
  <si>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</si>
  <si>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</si>
  <si>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</si>
  <si>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</si>
  <si>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</si>
  <si>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</si>
  <si>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</si>
  <si>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</si>
  <si>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</si>
  <si>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</si>
  <si>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</si>
  <si>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</si>
  <si>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</si>
  <si>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</si>
  <si>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</si>
  <si>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</si>
  <si>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</si>
  <si>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</si>
  <si>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</si>
  <si>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</si>
  <si>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</si>
  <si>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</si>
  <si>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</si>
  <si>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</si>
  <si>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</si>
  <si>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</si>
  <si>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</si>
  <si>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</si>
  <si>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</si>
  <si>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</si>
  <si>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</si>
  <si>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</si>
  <si>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</si>
  <si>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</si>
  <si>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</si>
  <si>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</si>
  <si>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</si>
  <si>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</si>
  <si>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</si>
  <si>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</si>
  <si>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</si>
  <si>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</si>
  <si>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</si>
  <si>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</si>
  <si>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</si>
  <si>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</si>
  <si>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</si>
  <si>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</si>
  <si>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</si>
  <si>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</si>
  <si>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</si>
  <si>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</si>
  <si>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</si>
  <si>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</si>
  <si>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</si>
  <si>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</si>
  <si>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</si>
  <si>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</si>
  <si>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</si>
  <si>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</si>
  <si>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</si>
  <si>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</si>
  <si>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</si>
  <si>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</si>
  <si>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</si>
  <si>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</si>
  <si>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</si>
  <si>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</si>
  <si>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</si>
  <si>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</si>
  <si>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</si>
  <si>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</si>
  <si>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</si>
  <si>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</si>
  <si>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</si>
  <si>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</si>
  <si>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</si>
  <si>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</si>
  <si>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</si>
  <si>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</si>
  <si>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</si>
  <si>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</si>
  <si>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</si>
  <si>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</si>
  <si>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</si>
  <si>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</si>
  <si>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</si>
  <si>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</si>
  <si>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</si>
  <si>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</si>
  <si>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</si>
  <si>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</si>
  <si>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</si>
  <si>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</si>
  <si>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</si>
  <si>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</si>
  <si>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</si>
  <si>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</si>
  <si>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</si>
  <si>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</si>
  <si>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</si>
  <si>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</si>
  <si>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</si>
  <si>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</si>
  <si>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</si>
  <si>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</si>
  <si>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</si>
  <si>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</si>
  <si>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</si>
  <si>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</si>
  <si>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</si>
  <si>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</si>
  <si>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</si>
  <si>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</si>
  <si>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</si>
  <si>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</si>
  <si>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</si>
  <si>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</si>
  <si>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</si>
  <si>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</si>
  <si>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</si>
  <si>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</si>
  <si>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</si>
  <si>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</si>
  <si>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</si>
  <si>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</si>
  <si>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</si>
  <si>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</si>
  <si>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</si>
  <si>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</si>
  <si>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</si>
  <si>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</si>
  <si>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</si>
  <si>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</si>
  <si>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</si>
  <si>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</si>
  <si>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</si>
  <si>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</si>
  <si>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</si>
  <si>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</si>
  <si>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</si>
  <si>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</si>
  <si>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</si>
  <si>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</si>
  <si>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</si>
  <si>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</si>
  <si>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</si>
  <si>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</si>
  <si>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</si>
  <si>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</si>
  <si>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</si>
  <si>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</si>
  <si>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</si>
  <si>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</si>
  <si>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</si>
  <si>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</si>
  <si>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</si>
  <si>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</si>
  <si>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</si>
  <si>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</si>
  <si>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</si>
  <si>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</si>
  <si>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</si>
  <si>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</si>
  <si>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</si>
  <si>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</si>
  <si>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</si>
  <si>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</si>
  <si>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</si>
  <si>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</si>
  <si>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</si>
  <si>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</si>
  <si>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</si>
  <si>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</si>
  <si>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</si>
  <si>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</si>
  <si>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</si>
  <si>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</si>
  <si>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</si>
  <si>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</si>
  <si>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</si>
  <si>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</si>
  <si>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</si>
  <si>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</si>
  <si>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</si>
  <si>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</si>
  <si>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</si>
  <si>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</si>
  <si>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</si>
  <si>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</si>
  <si>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</si>
  <si>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</si>
  <si>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</si>
  <si>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</si>
  <si>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</si>
  <si>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</si>
  <si>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</si>
  <si>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</si>
  <si>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</si>
  <si>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</si>
  <si>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</si>
  <si>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</si>
  <si>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</si>
  <si>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</si>
  <si>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</si>
  <si>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</si>
  <si>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</si>
  <si>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</si>
  <si>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</si>
  <si>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</si>
  <si>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</si>
  <si>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</si>
  <si>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</si>
  <si>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</si>
  <si>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</si>
  <si>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</si>
  <si>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</si>
  <si>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</si>
  <si>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</si>
  <si>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</si>
  <si>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</si>
  <si>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</si>
  <si>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</si>
  <si>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</si>
  <si>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</si>
  <si>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</si>
  <si>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</si>
  <si>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</si>
  <si>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</si>
  <si>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</si>
  <si>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</si>
  <si>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</si>
  <si>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</si>
  <si>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</si>
  <si>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</si>
  <si>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</si>
  <si>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</si>
  <si>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</si>
  <si>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</si>
  <si>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</si>
  <si>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</si>
  <si>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</si>
  <si>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</si>
  <si>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</si>
  <si>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</si>
  <si>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</si>
  <si>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</si>
  <si>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</si>
  <si>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</si>
  <si>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</si>
  <si>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</si>
  <si>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</si>
  <si>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</si>
  <si>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</si>
  <si>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</si>
  <si>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</si>
  <si>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</si>
  <si>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</si>
  <si>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</si>
  <si>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</si>
  <si>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</si>
  <si>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</si>
  <si>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</si>
  <si>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</si>
  <si>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</si>
  <si>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</si>
  <si>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</si>
  <si>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</si>
  <si>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</si>
  <si>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</si>
  <si>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</si>
  <si>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</si>
  <si>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</si>
  <si>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</si>
  <si>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</si>
  <si>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</si>
  <si>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</si>
  <si>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</si>
  <si>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</si>
  <si>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</si>
  <si>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</si>
  <si>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</si>
  <si>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</si>
  <si>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</si>
  <si>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</si>
  <si>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</si>
  <si>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</si>
  <si>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</si>
  <si>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</si>
  <si>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</si>
  <si>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</si>
  <si>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</si>
  <si>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</si>
  <si>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</si>
  <si>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</si>
  <si>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</si>
  <si>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</si>
  <si>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</si>
  <si>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</si>
  <si>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</si>
  <si>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</si>
  <si>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</si>
  <si>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</si>
  <si>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</si>
  <si>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</si>
  <si>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</si>
  <si>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</si>
  <si>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</si>
  <si>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</si>
  <si>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</si>
  <si>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</si>
  <si>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</si>
  <si>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</si>
  <si>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</si>
  <si>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</si>
  <si>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</si>
  <si>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</si>
  <si>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</si>
  <si>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</si>
  <si>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</si>
  <si>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</si>
  <si>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</si>
  <si>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</si>
  <si>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</si>
  <si>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</si>
  <si>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</si>
  <si>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</si>
  <si>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</si>
  <si>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</si>
  <si>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</si>
  <si>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</si>
  <si>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</si>
  <si>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</si>
  <si>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</si>
  <si>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</si>
  <si>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</si>
  <si>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</si>
  <si>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</si>
  <si>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</si>
  <si>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</si>
  <si>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</si>
  <si>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</si>
  <si>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</si>
  <si>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</si>
  <si>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</si>
  <si>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</si>
  <si>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</si>
  <si>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</si>
  <si>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</si>
  <si>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</si>
  <si>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</si>
  <si>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</si>
  <si>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</si>
  <si>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</si>
  <si>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</si>
  <si>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</si>
  <si>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</si>
  <si>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</si>
  <si>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</si>
  <si>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</si>
  <si>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</si>
  <si>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</si>
  <si>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</si>
  <si>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</si>
  <si>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</si>
  <si>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</si>
  <si>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</si>
  <si>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</si>
  <si>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</si>
  <si>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</si>
  <si>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</si>
  <si>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</si>
  <si>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</si>
  <si>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</si>
  <si>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</si>
  <si>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</si>
  <si>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</si>
  <si>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</si>
  <si>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</si>
  <si>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</si>
  <si>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</si>
  <si>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</si>
  <si>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</si>
  <si>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</si>
  <si>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</si>
  <si>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</si>
  <si>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</si>
  <si>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</si>
  <si>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</si>
  <si>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</si>
  <si>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</si>
  <si>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</si>
  <si>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</si>
  <si>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</si>
  <si>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</si>
  <si>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</si>
  <si>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</si>
  <si>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</si>
  <si>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</si>
  <si>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</si>
  <si>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</si>
  <si>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</si>
  <si>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</si>
  <si>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</si>
  <si>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</si>
  <si>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</si>
  <si>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</si>
  <si>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</si>
  <si>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</si>
  <si>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</si>
  <si>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</si>
  <si>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</si>
  <si>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</si>
  <si>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</si>
  <si>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</si>
  <si>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</si>
  <si>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</si>
  <si>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</si>
  <si>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</si>
  <si>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</si>
  <si>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</si>
  <si>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</si>
  <si>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</si>
  <si>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</si>
  <si>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</si>
  <si>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</si>
  <si>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</si>
  <si>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</si>
  <si>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</si>
  <si>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</si>
  <si>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</si>
  <si>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</si>
  <si>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</si>
  <si>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</si>
  <si>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</si>
  <si>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</si>
  <si>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</si>
  <si>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</si>
  <si>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</si>
  <si>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</si>
  <si>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</si>
  <si>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</si>
  <si>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</si>
  <si>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</si>
  <si>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</si>
  <si>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</si>
  <si>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</si>
  <si>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</si>
  <si>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</si>
  <si>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</si>
  <si>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</si>
  <si>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</si>
  <si>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</si>
  <si>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</si>
  <si>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</si>
  <si>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</si>
  <si>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</si>
  <si>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</si>
  <si>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</si>
  <si>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</si>
  <si>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</si>
  <si>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</si>
  <si>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</si>
  <si>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</si>
  <si>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</si>
  <si>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</si>
  <si>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</si>
  <si>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</si>
  <si>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</si>
  <si>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</si>
  <si>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</si>
  <si>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</si>
  <si>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</si>
  <si>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</si>
  <si>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</si>
  <si>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</si>
  <si>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</si>
  <si>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</si>
  <si>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</si>
  <si>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</si>
  <si>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</si>
  <si>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</si>
  <si>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</si>
  <si>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</si>
  <si>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</si>
  <si>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</si>
  <si>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</si>
  <si>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</si>
  <si>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</si>
  <si>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</si>
  <si>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</si>
  <si>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</si>
  <si>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</si>
  <si>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</si>
  <si>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</si>
  <si>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</si>
  <si>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</si>
  <si>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</si>
  <si>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</si>
  <si>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</si>
  <si>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</si>
  <si>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</si>
  <si>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</si>
  <si>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</si>
  <si>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</si>
  <si>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</si>
  <si>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</si>
  <si>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</si>
  <si>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</si>
  <si>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</si>
  <si>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</si>
  <si>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</si>
  <si>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</si>
  <si>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</si>
  <si>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</si>
  <si>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</si>
  <si>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</si>
  <si>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</si>
  <si>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</si>
  <si>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</si>
  <si>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</si>
  <si>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</si>
  <si>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</si>
  <si>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</si>
  <si>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</si>
  <si>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</si>
  <si>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</si>
  <si>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</si>
  <si>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</si>
  <si>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</si>
  <si>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</si>
  <si>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</si>
  <si>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</si>
  <si>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</si>
  <si>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</si>
  <si>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</si>
  <si>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</si>
  <si>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</si>
  <si>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</si>
  <si>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</si>
  <si>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</si>
  <si>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</si>
  <si>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</si>
  <si>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</si>
  <si>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</si>
  <si>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</si>
  <si>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</si>
  <si>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</si>
  <si>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</si>
  <si>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</si>
  <si>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</si>
  <si>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</si>
  <si>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</si>
  <si>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</si>
  <si>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</si>
  <si>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</si>
  <si>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</si>
  <si>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</si>
  <si>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</si>
  <si>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</si>
  <si>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</si>
  <si>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</si>
  <si>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</si>
  <si>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</si>
  <si>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</si>
  <si>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</si>
  <si>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</si>
  <si>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</si>
  <si>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</si>
  <si>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</si>
  <si>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</si>
  <si>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</si>
  <si>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</si>
  <si>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</si>
  <si>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</si>
  <si>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</si>
  <si>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</si>
  <si>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</si>
  <si>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</si>
  <si>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</si>
  <si>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</si>
  <si>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</si>
  <si>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</si>
  <si>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</si>
  <si>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</si>
  <si>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</si>
  <si>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</si>
  <si>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</si>
  <si>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</si>
  <si>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</si>
  <si>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</si>
  <si>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</si>
  <si>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</si>
  <si>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</si>
  <si>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</si>
  <si>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</si>
  <si>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</si>
  <si>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</si>
  <si>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</si>
  <si>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</si>
  <si>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</si>
  <si>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</si>
  <si>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</si>
  <si>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</si>
  <si>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</si>
  <si>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</si>
  <si>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</si>
  <si>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</si>
  <si>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</si>
  <si>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</si>
  <si>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</si>
  <si>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</si>
  <si>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</si>
  <si>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</si>
  <si>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</si>
  <si>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</si>
  <si>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</si>
  <si>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</si>
  <si>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</si>
  <si>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</si>
  <si>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</si>
  <si>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</si>
  <si>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</si>
  <si>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</si>
  <si>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</si>
  <si>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</si>
  <si>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</si>
  <si>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</si>
  <si>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</si>
  <si>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</si>
  <si>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</si>
  <si>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</si>
  <si>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</si>
  <si>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</si>
  <si>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</si>
  <si>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</si>
  <si>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</si>
  <si>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</si>
  <si>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</si>
  <si>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</si>
  <si>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</si>
  <si>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</si>
  <si>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</si>
  <si>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</si>
  <si>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</si>
  <si>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</si>
  <si>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</si>
  <si>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</si>
  <si>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</si>
  <si>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</si>
  <si>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</si>
  <si>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</si>
  <si>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</si>
  <si>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</si>
  <si>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</si>
  <si>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</si>
  <si>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</si>
  <si>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</si>
  <si>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</si>
  <si>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</si>
  <si>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</si>
  <si>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</si>
  <si>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</si>
  <si>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</si>
  <si>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</si>
  <si>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</si>
  <si>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</si>
  <si>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</si>
  <si>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</si>
  <si>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</si>
  <si>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</si>
  <si>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</si>
  <si>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</si>
  <si>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</si>
  <si>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</si>
  <si>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</si>
  <si>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</si>
  <si>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</si>
  <si>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</si>
  <si>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</si>
  <si>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</si>
  <si>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</si>
  <si>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</si>
  <si>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</si>
  <si>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</si>
  <si>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</si>
  <si>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</si>
  <si>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</si>
  <si>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</si>
  <si>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</si>
  <si>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</si>
  <si>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</si>
  <si>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</si>
  <si>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</si>
  <si>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</si>
  <si>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</si>
  <si>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</si>
  <si>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</si>
  <si>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</si>
  <si>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</si>
  <si>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</si>
  <si>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</si>
  <si>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</si>
  <si>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</si>
  <si>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</si>
  <si>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</si>
  <si>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</si>
  <si>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</si>
  <si>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</si>
  <si>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</si>
  <si>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</si>
  <si>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</si>
  <si>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</si>
  <si>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</si>
  <si>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</si>
  <si>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</si>
  <si>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</si>
  <si>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</si>
  <si>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</si>
  <si>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</si>
  <si>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</si>
  <si>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</si>
  <si>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</si>
  <si>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</si>
  <si>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</si>
  <si>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</si>
  <si>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</si>
  <si>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</si>
  <si>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</si>
  <si>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</si>
  <si>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</si>
  <si>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</si>
  <si>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</si>
  <si>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</si>
  <si>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</si>
  <si>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</si>
  <si>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</si>
  <si>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</si>
  <si>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</si>
  <si>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</si>
  <si>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</si>
  <si>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</si>
  <si>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</si>
  <si>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</si>
  <si>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</si>
  <si>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</si>
  <si>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</si>
  <si>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</si>
  <si>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</si>
  <si>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</si>
  <si>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</si>
  <si>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</si>
  <si>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</si>
  <si>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</si>
  <si>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</si>
  <si>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</si>
  <si>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</si>
  <si>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</si>
  <si>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</si>
  <si>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</si>
  <si>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</si>
  <si>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</si>
  <si>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</si>
  <si>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</si>
  <si>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</si>
  <si>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</si>
  <si>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</si>
  <si>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</si>
  <si>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</si>
  <si>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</si>
  <si>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</si>
  <si>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</si>
  <si>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</si>
  <si>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</si>
  <si>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</si>
  <si>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</si>
  <si>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</si>
  <si>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</si>
  <si>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</si>
  <si>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</si>
  <si>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</si>
  <si>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</si>
  <si>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</si>
  <si>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</si>
  <si>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</si>
  <si>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</si>
  <si>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</si>
  <si>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</si>
  <si>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</si>
  <si>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</si>
  <si>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</si>
  <si>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</si>
  <si>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</si>
  <si>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</si>
  <si>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</si>
  <si>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</si>
  <si>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</si>
  <si>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</si>
  <si>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</si>
  <si>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</si>
  <si>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</si>
  <si>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</si>
  <si>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</si>
  <si>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</si>
  <si>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</si>
  <si>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</si>
  <si>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</si>
  <si>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</si>
  <si>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</si>
  <si>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</si>
  <si>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</si>
  <si>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</si>
  <si>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</si>
  <si>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</si>
  <si>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</si>
  <si>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</si>
  <si>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</si>
  <si>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</si>
  <si>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</si>
  <si>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</si>
  <si>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</si>
  <si>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</si>
  <si>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</si>
  <si>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</si>
  <si>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</si>
  <si>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</si>
  <si>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</si>
  <si>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</si>
  <si>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</si>
  <si>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</si>
  <si>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</si>
  <si>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</si>
  <si>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</si>
  <si>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</si>
  <si>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</si>
  <si>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</si>
  <si>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</si>
  <si>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</si>
  <si>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</si>
  <si>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</si>
  <si>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</si>
  <si>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</si>
  <si>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</si>
  <si>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</si>
  <si>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</si>
  <si>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</si>
  <si>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</si>
  <si>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</si>
  <si>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</si>
  <si>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</si>
  <si>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</si>
  <si>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</si>
  <si>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</si>
  <si>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</si>
  <si>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</si>
  <si>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</si>
  <si>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</si>
  <si>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</si>
  <si>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</si>
  <si>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</si>
  <si>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</si>
  <si>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</si>
  <si>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</si>
  <si>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</si>
  <si>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</si>
  <si>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</si>
  <si>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</si>
  <si>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</si>
  <si>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</si>
  <si>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</si>
  <si>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</si>
  <si>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</si>
  <si>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</si>
  <si>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</si>
  <si>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</si>
  <si>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</si>
  <si>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</si>
  <si>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</si>
  <si>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</si>
  <si>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</si>
  <si>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</si>
  <si>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</si>
  <si>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</si>
  <si>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</si>
  <si>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</si>
  <si>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</si>
  <si>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</si>
  <si>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</si>
  <si>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</si>
  <si>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</si>
  <si>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</si>
  <si>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</si>
  <si>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</si>
  <si>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</si>
  <si>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</si>
  <si>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</si>
  <si>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</si>
  <si>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</si>
  <si>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</si>
  <si>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</si>
  <si>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</si>
  <si>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</si>
  <si>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</si>
  <si>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</si>
  <si>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</si>
  <si>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</si>
  <si>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</si>
  <si>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</si>
  <si>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</si>
  <si>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</si>
  <si>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</si>
  <si>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</si>
  <si>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</si>
  <si>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</si>
  <si>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</si>
  <si>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</si>
  <si>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</si>
  <si>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</si>
  <si>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</si>
  <si>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</si>
  <si>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</si>
  <si>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</si>
  <si>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</si>
  <si>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</si>
  <si>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</si>
  <si>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</si>
  <si>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</si>
  <si>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</si>
  <si>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</si>
  <si>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</si>
  <si>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</si>
  <si>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</si>
  <si>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</si>
  <si>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</si>
  <si>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</si>
  <si>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</si>
  <si>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</si>
  <si>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</si>
  <si>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</si>
  <si>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</si>
  <si>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</si>
  <si>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</si>
  <si>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</si>
  <si>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</si>
  <si>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</si>
  <si>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</si>
  <si>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</si>
  <si>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</si>
  <si>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</si>
  <si>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</si>
  <si>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</si>
  <si>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</si>
  <si>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</si>
  <si>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</si>
  <si>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</si>
  <si>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</si>
  <si>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</si>
  <si>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</si>
  <si>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</si>
  <si>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</si>
  <si>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</si>
  <si>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</si>
  <si>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</si>
  <si>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</si>
  <si>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</si>
  <si>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</si>
  <si>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</si>
  <si>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</si>
  <si>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</si>
  <si>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</si>
  <si>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</si>
  <si>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</si>
  <si>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</si>
  <si>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</si>
  <si>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</si>
  <si>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</si>
  <si>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</si>
  <si>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</si>
  <si>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</si>
  <si>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</si>
  <si>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</si>
  <si>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</si>
  <si>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</si>
  <si>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</si>
  <si>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</si>
  <si>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</si>
  <si>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</si>
  <si>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</si>
  <si>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</si>
  <si>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</si>
  <si>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</si>
  <si>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</si>
  <si>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</si>
  <si>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</si>
  <si>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</si>
  <si>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</si>
  <si>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</si>
  <si>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</si>
  <si>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</si>
  <si>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</si>
  <si>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</si>
  <si>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</si>
  <si>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</si>
  <si>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</si>
  <si>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</si>
  <si>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</si>
  <si>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</si>
  <si>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</si>
  <si>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</si>
  <si>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</si>
  <si>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</si>
  <si>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</si>
  <si>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</si>
  <si>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</si>
  <si>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</si>
  <si>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</si>
  <si>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</si>
  <si>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</si>
  <si>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</si>
  <si>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</si>
  <si>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</si>
  <si>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</si>
  <si>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</si>
  <si>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</si>
  <si>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</si>
  <si>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</si>
  <si>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</si>
  <si>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</si>
  <si>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</si>
  <si>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</si>
  <si>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</si>
  <si>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</si>
  <si>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</si>
  <si>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</si>
  <si>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</si>
  <si>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</si>
  <si>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</si>
  <si>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</si>
  <si>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</si>
  <si>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</si>
  <si>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</si>
  <si>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</si>
  <si>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</si>
  <si>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</si>
  <si>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</si>
  <si>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</si>
  <si>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</si>
  <si>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</si>
  <si>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</si>
  <si>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</si>
  <si>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</si>
  <si>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</si>
  <si>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</si>
  <si>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</si>
  <si>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</si>
  <si>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</si>
  <si>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</si>
  <si>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</si>
  <si>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</si>
  <si>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</si>
  <si>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</si>
  <si>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</si>
  <si>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</si>
  <si>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</si>
  <si>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</si>
  <si>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</si>
  <si>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</si>
  <si>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</si>
  <si>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</si>
  <si>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</si>
  <si>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</si>
  <si>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</si>
  <si>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</si>
  <si>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</si>
  <si>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</si>
  <si>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</si>
  <si>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</si>
  <si>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</si>
  <si>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</si>
  <si>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</si>
  <si>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</si>
  <si>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</si>
  <si>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</si>
  <si>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</si>
  <si>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</si>
  <si>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</si>
  <si>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</si>
  <si>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</si>
  <si>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</si>
  <si>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</si>
  <si>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</si>
  <si>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</si>
  <si>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</si>
  <si>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</si>
  <si>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</si>
  <si>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</si>
  <si>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</si>
  <si>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</si>
  <si>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</si>
  <si>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</si>
  <si>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</si>
  <si>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</si>
  <si>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</si>
  <si>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</si>
  <si>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</si>
  <si>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</si>
  <si>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</si>
  <si>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</si>
  <si>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</si>
  <si>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</si>
  <si>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</si>
  <si>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</si>
  <si>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</si>
  <si>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</si>
  <si>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</si>
  <si>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</si>
  <si>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</si>
  <si>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</si>
  <si>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</si>
  <si>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</si>
  <si>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</si>
  <si>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</si>
  <si>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</si>
  <si>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</si>
  <si>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</si>
  <si>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</si>
  <si>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</si>
  <si>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</si>
  <si>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</si>
  <si>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</si>
  <si>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</si>
  <si>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</si>
  <si>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</si>
  <si>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</si>
  <si>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</si>
  <si>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</si>
  <si>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</si>
  <si>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</si>
  <si>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</si>
  <si>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</si>
  <si>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</si>
  <si>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</si>
  <si>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</si>
  <si>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</si>
  <si>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</si>
  <si>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</si>
  <si>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</si>
  <si>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</si>
  <si>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</si>
  <si>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</si>
  <si>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</si>
  <si>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</si>
  <si>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</si>
  <si>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</si>
  <si>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</si>
  <si>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</si>
  <si>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</si>
  <si>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</si>
  <si>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</si>
  <si>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</si>
  <si>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</si>
  <si>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</si>
  <si>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</si>
  <si>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</si>
  <si>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</si>
  <si>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</si>
  <si>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</si>
  <si>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</si>
  <si>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</si>
  <si>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</si>
  <si>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</si>
  <si>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</si>
  <si>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</si>
  <si>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</si>
  <si>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</si>
  <si>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</si>
  <si>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</si>
  <si>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</si>
  <si>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</si>
  <si>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</si>
  <si>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</si>
  <si>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</si>
  <si>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</si>
  <si>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</si>
  <si>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</si>
  <si>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</si>
  <si>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</si>
  <si>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</si>
  <si>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</si>
  <si>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</si>
  <si>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</si>
  <si>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</si>
  <si>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</si>
  <si>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</si>
  <si>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</si>
  <si>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</si>
  <si>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</si>
  <si>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</si>
  <si>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</si>
  <si>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</si>
  <si>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</si>
  <si>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</si>
  <si>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</si>
  <si>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</si>
  <si>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</si>
  <si>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</si>
  <si>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</si>
  <si>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</si>
  <si>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</si>
  <si>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</si>
  <si>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</si>
  <si>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</si>
  <si>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</si>
  <si>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</si>
  <si>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</si>
  <si>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</si>
  <si>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</si>
  <si>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</si>
  <si>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</si>
  <si>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</si>
  <si>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</si>
  <si>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</si>
  <si>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</si>
  <si>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</si>
  <si>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</si>
  <si>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</si>
  <si>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</si>
  <si>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</si>
  <si>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</si>
  <si>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</si>
  <si>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</si>
  <si>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</si>
  <si>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</si>
  <si>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</si>
  <si>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</si>
  <si>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</si>
  <si>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</si>
  <si>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</si>
  <si>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</si>
  <si>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</si>
  <si>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</si>
  <si>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</si>
  <si>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</si>
  <si>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</si>
  <si>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</si>
  <si>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</si>
  <si>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</si>
  <si>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</si>
  <si>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</si>
  <si>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</si>
  <si>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</si>
  <si>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</si>
  <si>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</si>
  <si>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</si>
  <si>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</si>
  <si>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</si>
  <si>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</si>
  <si>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</si>
  <si>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</si>
  <si>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</si>
  <si>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</si>
  <si>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</si>
  <si>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</si>
  <si>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</si>
  <si>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</si>
  <si>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</si>
  <si>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</si>
  <si>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</si>
  <si>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</si>
  <si>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</si>
  <si>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</si>
  <si>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</si>
  <si>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</si>
  <si>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</si>
  <si>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</si>
  <si>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</si>
  <si>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</si>
  <si>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</si>
  <si>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</si>
  <si>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</si>
  <si>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</si>
  <si>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</si>
  <si>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</si>
  <si>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</si>
  <si>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</si>
  <si>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</si>
  <si>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</si>
  <si>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</si>
  <si>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</si>
  <si>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</si>
  <si>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</si>
  <si>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</si>
  <si>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</si>
  <si>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</si>
  <si>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</si>
  <si>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</si>
  <si>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</si>
  <si>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</si>
  <si>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</si>
  <si>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</si>
  <si>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</si>
  <si>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</si>
  <si>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</si>
  <si>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</si>
  <si>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</si>
  <si>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</si>
  <si>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</si>
  <si>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</si>
  <si>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</si>
  <si>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</si>
  <si>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</si>
  <si>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</si>
  <si>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</si>
  <si>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</si>
  <si>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</si>
  <si>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</si>
  <si>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</si>
  <si>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</si>
  <si>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</si>
  <si>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</si>
  <si>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</si>
  <si>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</si>
  <si>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</si>
  <si>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</si>
  <si>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</si>
  <si>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</si>
  <si>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</si>
  <si>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</si>
  <si>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</si>
  <si>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</si>
  <si>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</si>
  <si>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</si>
  <si>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</si>
  <si>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</si>
  <si>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</si>
  <si>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</si>
  <si>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</si>
  <si>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</si>
  <si>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</si>
  <si>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</si>
  <si>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</si>
  <si>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</si>
  <si>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</si>
  <si>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</si>
  <si>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</si>
  <si>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</si>
  <si>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</si>
  <si>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</si>
  <si>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</si>
  <si>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</si>
  <si>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</si>
  <si>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</si>
  <si>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</si>
  <si>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</si>
  <si>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</si>
  <si>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</si>
  <si>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</si>
  <si>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</si>
  <si>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</si>
  <si>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</si>
  <si>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</si>
  <si>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</si>
  <si>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</si>
  <si>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</si>
  <si>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</si>
  <si>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</si>
  <si>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</si>
  <si>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</si>
  <si>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</si>
  <si>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</si>
  <si>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</si>
  <si>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</si>
  <si>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</si>
  <si>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</si>
  <si>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</si>
  <si>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</si>
  <si>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</si>
  <si>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</si>
  <si>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</si>
  <si>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</si>
  <si>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</si>
  <si>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</si>
  <si>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</si>
  <si>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</si>
  <si>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</si>
  <si>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</si>
  <si>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</si>
  <si>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</si>
  <si>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</si>
  <si>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</si>
  <si>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</si>
  <si>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</si>
  <si>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</si>
  <si>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</si>
  <si>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</si>
  <si>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</si>
  <si>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</si>
  <si>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</si>
  <si>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</si>
  <si>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</si>
  <si>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</si>
  <si>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</si>
  <si>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</si>
  <si>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</si>
  <si>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</si>
  <si>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</si>
  <si>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</si>
  <si>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</si>
  <si>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</si>
  <si>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</si>
  <si>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</si>
  <si>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</si>
  <si>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</si>
  <si>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</si>
  <si>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</si>
  <si>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</si>
  <si>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</si>
  <si>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</si>
  <si>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</si>
  <si>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</si>
  <si>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</si>
  <si>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</si>
  <si>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</si>
  <si>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</si>
  <si>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</si>
  <si>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</si>
  <si>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</si>
  <si>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</si>
  <si>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</si>
  <si>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</si>
  <si>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</si>
  <si>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</si>
  <si>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</si>
  <si>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</si>
  <si>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</si>
  <si>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</si>
  <si>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</si>
  <si>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</si>
  <si>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</si>
  <si>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</si>
  <si>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</si>
  <si>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</si>
  <si>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</si>
  <si>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</si>
  <si>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</si>
  <si>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</si>
  <si>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</si>
  <si>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</si>
  <si>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</si>
  <si>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</si>
  <si>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</si>
  <si>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</si>
  <si>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</si>
  <si>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</si>
  <si>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</si>
  <si>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</si>
  <si>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</si>
  <si>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</si>
  <si>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</si>
  <si>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</si>
  <si>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</si>
  <si>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</si>
  <si>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</si>
  <si>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</si>
  <si>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</si>
  <si>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</si>
  <si>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</si>
  <si>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</si>
  <si>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</si>
  <si>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</si>
  <si>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</si>
  <si>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</si>
  <si>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</si>
  <si>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</si>
  <si>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</si>
  <si>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</si>
  <si>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</si>
  <si>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</si>
  <si>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</si>
  <si>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</si>
  <si>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</si>
  <si>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</si>
  <si>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</si>
  <si>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</si>
  <si>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</si>
  <si>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</si>
  <si>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</si>
  <si>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</si>
  <si>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</si>
  <si>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</si>
  <si>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</si>
  <si>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</si>
  <si>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</si>
  <si>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</si>
  <si>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</si>
  <si>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</si>
  <si>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</si>
  <si>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</si>
  <si>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</si>
  <si>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</si>
  <si>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</si>
  <si>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</si>
  <si>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</si>
  <si>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</si>
  <si>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</si>
  <si>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</si>
  <si>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</si>
  <si>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</si>
  <si>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</si>
  <si>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</si>
  <si>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</si>
  <si>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</si>
  <si>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</si>
  <si>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</si>
  <si>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</si>
  <si>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</si>
  <si>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</si>
  <si>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</si>
  <si>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</si>
  <si>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</si>
  <si>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</si>
  <si>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</si>
  <si>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</si>
  <si>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</si>
  <si>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</si>
  <si>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</si>
  <si>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</si>
  <si>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</si>
  <si>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</si>
  <si>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</si>
  <si>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</si>
  <si>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</si>
  <si>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</si>
  <si>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</si>
  <si>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</si>
  <si>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</si>
  <si>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</si>
  <si>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</si>
  <si>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</si>
  <si>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</si>
  <si>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</si>
  <si>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</si>
  <si>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</si>
  <si>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</si>
  <si>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</si>
  <si>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</si>
  <si>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</si>
  <si>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</si>
  <si>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</si>
  <si>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</si>
  <si>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</si>
  <si>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</si>
  <si>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</si>
  <si>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</si>
  <si>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</si>
  <si>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</si>
  <si>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</si>
  <si>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</si>
  <si>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</si>
  <si>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</si>
  <si>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</si>
  <si>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</si>
  <si>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</si>
  <si>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</si>
  <si>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</si>
  <si>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</si>
  <si>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</si>
  <si>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</si>
  <si>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</si>
  <si>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</si>
  <si>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</si>
  <si>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</si>
  <si>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</si>
  <si>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</si>
  <si>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</si>
  <si>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</si>
  <si>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</si>
  <si>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</si>
  <si>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</si>
  <si>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</si>
  <si>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</si>
  <si>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</si>
  <si>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</si>
  <si>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</si>
  <si>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</si>
  <si>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</si>
  <si>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</si>
  <si>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</si>
  <si>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</si>
  <si>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</si>
  <si>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</si>
  <si>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</si>
  <si>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</si>
  <si>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</si>
  <si>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</si>
  <si>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</si>
  <si>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</si>
  <si>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</si>
  <si>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</si>
  <si>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</si>
  <si>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</si>
  <si>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</si>
  <si>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</si>
  <si>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</si>
  <si>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</si>
  <si>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</si>
  <si>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</si>
  <si>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</si>
  <si>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</si>
  <si>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</si>
  <si>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</si>
  <si>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</si>
  <si>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</si>
  <si>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</si>
  <si>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</si>
  <si>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</si>
  <si>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</si>
  <si>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</si>
  <si>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</si>
  <si>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</si>
  <si>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</si>
  <si>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</si>
  <si>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</si>
  <si>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</si>
  <si>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</si>
  <si>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</si>
  <si>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</si>
  <si>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</si>
  <si>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</si>
  <si>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</si>
  <si>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</si>
  <si>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</si>
  <si>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</si>
  <si>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</si>
  <si>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</si>
  <si>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</si>
  <si>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</si>
  <si>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</si>
  <si>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</si>
  <si>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</si>
  <si>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</si>
  <si>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</si>
  <si>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</si>
  <si>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</si>
  <si>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</si>
  <si>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</si>
  <si>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</si>
  <si>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</si>
  <si>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</si>
  <si>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</si>
  <si>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</si>
  <si>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</si>
  <si>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</si>
  <si>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</si>
  <si>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</si>
  <si>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</si>
  <si>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</si>
  <si>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</si>
  <si>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</si>
  <si>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</si>
  <si>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</si>
  <si>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</si>
  <si>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</si>
  <si>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</si>
  <si>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</si>
  <si>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</si>
  <si>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</si>
  <si>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</si>
  <si>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</si>
  <si>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</si>
  <si>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</si>
  <si>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</si>
  <si>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</si>
  <si>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</si>
  <si>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</si>
  <si>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</si>
  <si>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</si>
  <si>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</si>
  <si>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</si>
  <si>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</si>
  <si>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</si>
  <si>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</si>
  <si>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</si>
  <si>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</si>
  <si>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</si>
  <si>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</si>
  <si>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</si>
  <si>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</si>
  <si>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</si>
  <si>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</si>
  <si>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</si>
  <si>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</si>
  <si>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</si>
  <si>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</si>
  <si>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</si>
  <si>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</si>
  <si>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</si>
  <si>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</si>
  <si>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</si>
  <si>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</si>
  <si>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</si>
  <si>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</si>
  <si>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</si>
  <si>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</si>
  <si>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</si>
  <si>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</si>
  <si>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</si>
  <si>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</si>
  <si>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</si>
  <si>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</si>
  <si>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</si>
  <si>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</si>
  <si>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</si>
  <si>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</si>
  <si>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</si>
  <si>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</si>
  <si>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</si>
  <si>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</si>
  <si>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</si>
  <si>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</si>
  <si>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</si>
  <si>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</si>
  <si>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</si>
  <si>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</si>
  <si>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</si>
  <si>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</si>
  <si>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</si>
  <si>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</si>
  <si>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</si>
  <si>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</si>
  <si>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</si>
  <si>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</si>
  <si>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</si>
  <si>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</si>
  <si>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</si>
  <si>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</si>
  <si>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</si>
  <si>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</si>
  <si>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</si>
  <si>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</si>
  <si>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</si>
  <si>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</si>
  <si>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</si>
  <si>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</si>
  <si>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</si>
  <si>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</si>
  <si>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</si>
  <si>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</si>
  <si>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</si>
  <si>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</si>
  <si>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</si>
  <si>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</si>
  <si>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</si>
  <si>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</si>
  <si>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</si>
  <si>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</si>
  <si>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</si>
  <si>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</si>
  <si>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</si>
  <si>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</si>
  <si>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</si>
  <si>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</si>
  <si>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</si>
  <si>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</si>
  <si>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</si>
  <si>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</si>
  <si>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</si>
  <si>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</si>
  <si>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</si>
  <si>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</si>
  <si>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</si>
  <si>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</si>
  <si>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</si>
  <si>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</si>
  <si>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</si>
  <si>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</si>
  <si>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</si>
  <si>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</si>
  <si>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</si>
  <si>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</si>
  <si>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</si>
  <si>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</si>
  <si>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</si>
  <si>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</si>
  <si>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</si>
  <si>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</si>
  <si>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</si>
  <si>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</si>
  <si>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</si>
  <si>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</si>
  <si>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</si>
  <si>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</si>
  <si>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</si>
  <si>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</si>
  <si>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</si>
  <si>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</si>
  <si>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</si>
  <si>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</si>
  <si>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</si>
  <si>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</si>
  <si>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</si>
  <si>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</si>
  <si>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</si>
  <si>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</si>
  <si>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</si>
  <si>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</si>
  <si>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</si>
  <si>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</si>
  <si>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</si>
  <si>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</si>
  <si>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</si>
  <si>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</si>
  <si>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</si>
  <si>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</si>
  <si>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</si>
  <si>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</si>
  <si>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</si>
  <si>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</si>
  <si>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</si>
  <si>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</si>
  <si>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</si>
  <si>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</si>
  <si>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</si>
  <si>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</si>
  <si>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</si>
  <si>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</si>
  <si>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</si>
  <si>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</si>
  <si>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</si>
  <si>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</si>
  <si>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</si>
  <si>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</si>
  <si>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</si>
  <si>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</si>
  <si>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</si>
  <si>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</si>
  <si>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</si>
  <si>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</si>
  <si>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</si>
  <si>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</si>
  <si>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</si>
  <si>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</si>
  <si>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</si>
  <si>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</si>
  <si>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</si>
  <si>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</si>
  <si>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</si>
  <si>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</si>
  <si>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</si>
  <si>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</si>
  <si>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</si>
  <si>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</si>
  <si>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</si>
  <si>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</si>
  <si>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</si>
  <si>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</si>
  <si>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</si>
  <si>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</si>
  <si>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</si>
  <si>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</si>
  <si>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</si>
  <si>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</si>
  <si>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</si>
  <si>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</si>
  <si>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</si>
  <si>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</si>
  <si>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</si>
  <si>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</si>
  <si>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</si>
  <si>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</si>
  <si>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</si>
  <si>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</si>
  <si>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</si>
  <si>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</si>
  <si>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</si>
  <si>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</si>
  <si>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</si>
  <si>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</si>
  <si>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</si>
  <si>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</si>
  <si>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</si>
  <si>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</si>
  <si>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</si>
  <si>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</si>
  <si>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</si>
  <si>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</si>
  <si>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</si>
  <si>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</si>
  <si>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</si>
  <si>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</si>
  <si>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</si>
  <si>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</si>
  <si>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</si>
  <si>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</si>
  <si>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</si>
  <si>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</si>
  <si>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</si>
  <si>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</si>
  <si>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</si>
  <si>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</si>
  <si>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</si>
  <si>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</si>
  <si>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</si>
  <si>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</si>
  <si>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</si>
  <si>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</si>
  <si>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</si>
  <si>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</si>
  <si>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</si>
  <si>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</si>
  <si>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</si>
  <si>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</si>
  <si>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</si>
  <si>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</si>
  <si>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</si>
  <si>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</si>
  <si>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</si>
  <si>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</si>
  <si>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</si>
  <si>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</si>
  <si>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</si>
  <si>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</si>
  <si>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</si>
  <si>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</si>
  <si>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</si>
  <si>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</si>
  <si>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</si>
  <si>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</si>
  <si>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</si>
  <si>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</si>
  <si>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</si>
  <si>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</si>
  <si>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</si>
  <si>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</si>
  <si>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</si>
  <si>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</si>
  <si>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</si>
  <si>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</si>
  <si>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</si>
  <si>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</si>
  <si>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</si>
  <si>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</si>
  <si>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</si>
  <si>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</si>
  <si>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</si>
  <si>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</si>
  <si>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</si>
  <si>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</si>
  <si>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</si>
  <si>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</si>
  <si>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</si>
  <si>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</si>
  <si>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</si>
  <si>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</si>
  <si>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</si>
  <si>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</si>
  <si>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</si>
  <si>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</si>
  <si>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</si>
  <si>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</si>
  <si>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</si>
  <si>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</si>
  <si>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</si>
  <si>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</si>
  <si>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</si>
  <si>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</si>
  <si>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</si>
  <si>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</si>
  <si>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</si>
  <si>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</si>
  <si>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</si>
  <si>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</si>
  <si>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</si>
  <si>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</si>
  <si>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</si>
  <si>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</si>
  <si>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</si>
  <si>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</si>
  <si>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</si>
  <si>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</si>
  <si>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</si>
  <si>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</si>
  <si>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</si>
  <si>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</si>
  <si>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</si>
  <si>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</si>
  <si>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</si>
  <si>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</si>
  <si>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</si>
  <si>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</si>
  <si>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</si>
  <si>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</si>
  <si>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</si>
  <si>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</si>
  <si>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</si>
  <si>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</si>
  <si>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</si>
  <si>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</si>
  <si>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</si>
  <si>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</si>
  <si>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</si>
  <si>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</si>
  <si>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</si>
  <si>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</si>
  <si>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</si>
  <si>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</si>
  <si>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</si>
  <si>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</si>
  <si>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</si>
  <si>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</si>
  <si>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</si>
  <si>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</si>
  <si>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</si>
  <si>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</si>
  <si>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</si>
  <si>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</si>
  <si>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</si>
  <si>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</si>
  <si>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</si>
  <si>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</si>
  <si>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</si>
  <si>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</si>
  <si>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</si>
  <si>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</si>
  <si>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</si>
  <si>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</si>
  <si>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</si>
  <si>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</si>
  <si>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</si>
  <si>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</si>
  <si>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</si>
  <si>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</si>
  <si>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</si>
  <si>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</si>
  <si>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</si>
  <si>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</si>
  <si>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</si>
  <si>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</si>
  <si>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</si>
  <si>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</si>
  <si>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</si>
  <si>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</si>
  <si>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</si>
  <si>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</si>
  <si>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</si>
  <si>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</si>
  <si>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</si>
  <si>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</si>
  <si>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</si>
  <si>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</si>
  <si>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</si>
  <si>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</si>
  <si>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</si>
  <si>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</si>
  <si>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</si>
  <si>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</si>
  <si>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</si>
  <si>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</si>
  <si>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</si>
  <si>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</si>
  <si>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</si>
  <si>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</si>
  <si>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</si>
  <si>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</si>
  <si>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</si>
  <si>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</si>
  <si>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</si>
  <si>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</si>
  <si>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</si>
  <si>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</si>
  <si>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</si>
  <si>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</si>
  <si>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</si>
  <si>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</si>
  <si>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</si>
  <si>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</si>
  <si>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</si>
  <si>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</si>
  <si>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</si>
  <si>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</si>
  <si>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</si>
  <si>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</si>
  <si>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</si>
  <si>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</si>
  <si>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</si>
  <si>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</si>
  <si>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</si>
  <si>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</si>
  <si>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</si>
  <si>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</si>
  <si>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</si>
  <si>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</si>
  <si>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</si>
  <si>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</si>
  <si>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</si>
  <si>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</si>
  <si>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</si>
  <si>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</si>
  <si>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</si>
  <si>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</si>
  <si>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</si>
  <si>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</si>
  <si>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</si>
  <si>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</si>
  <si>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</si>
  <si>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</si>
  <si>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</si>
  <si>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</si>
  <si>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</si>
  <si>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</si>
  <si>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</si>
  <si>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</si>
  <si>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</si>
  <si>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</si>
  <si>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</si>
  <si>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</si>
  <si>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</si>
  <si>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</si>
  <si>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</si>
  <si>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</si>
  <si>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</si>
  <si>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</si>
  <si>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</si>
  <si>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</si>
  <si>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</si>
  <si>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</si>
  <si>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</si>
  <si>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</si>
  <si>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</si>
  <si>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</si>
  <si>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</si>
  <si>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</si>
  <si>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</si>
  <si>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</si>
  <si>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</si>
  <si>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</si>
  <si>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</si>
  <si>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</si>
  <si>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</si>
  <si>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</si>
  <si>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</si>
  <si>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</si>
  <si>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</si>
  <si>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</si>
  <si>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</si>
  <si>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</si>
  <si>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</si>
  <si>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</si>
  <si>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</si>
  <si>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</si>
  <si>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</si>
  <si>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</si>
  <si>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</si>
  <si>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</si>
  <si>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</si>
  <si>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</si>
  <si>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</si>
  <si>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</si>
  <si>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</si>
  <si>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</si>
  <si>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</si>
  <si>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</si>
  <si>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</si>
  <si>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</si>
  <si>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</si>
  <si>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</si>
  <si>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</si>
  <si>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</si>
  <si>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</si>
  <si>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</si>
  <si>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</si>
  <si>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</si>
  <si>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</si>
  <si>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</si>
  <si>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</si>
  <si>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</si>
  <si>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</si>
  <si>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</si>
  <si>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</si>
  <si>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</si>
  <si>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</si>
  <si>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</si>
  <si>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</si>
  <si>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</si>
  <si>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</si>
  <si>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</si>
  <si>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</si>
  <si>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</si>
  <si>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</si>
  <si>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</si>
  <si>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</si>
  <si>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</si>
  <si>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</si>
  <si>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</si>
  <si>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</si>
  <si>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</si>
  <si>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</si>
  <si>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</si>
  <si>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</si>
  <si>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</si>
  <si>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</si>
  <si>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</si>
  <si>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</si>
  <si>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</si>
  <si>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</si>
  <si>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</si>
  <si>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</si>
  <si>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</si>
  <si>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</si>
  <si>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</si>
  <si>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</si>
  <si>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</si>
  <si>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</si>
  <si>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</si>
  <si>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</si>
  <si>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</si>
  <si>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</si>
  <si>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</si>
  <si>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</si>
  <si>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</si>
  <si>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</si>
  <si>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</si>
  <si>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</si>
  <si>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</si>
  <si>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</si>
  <si>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</si>
  <si>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</si>
  <si>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</si>
  <si>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</si>
  <si>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</si>
  <si>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</si>
  <si>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</si>
  <si>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</si>
  <si>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</si>
  <si>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</si>
  <si>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</si>
  <si>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</si>
  <si>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</si>
  <si>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</si>
  <si>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</si>
  <si>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</si>
  <si>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</si>
  <si>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</si>
  <si>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</si>
  <si>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</si>
  <si>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</si>
  <si>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</si>
  <si>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</si>
  <si>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</si>
  <si>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</si>
  <si>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</si>
  <si>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</si>
  <si>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</si>
  <si>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</si>
  <si>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</si>
  <si>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</si>
  <si>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</si>
  <si>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</si>
  <si>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</si>
  <si>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</si>
  <si>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</si>
  <si>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</si>
  <si>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</si>
  <si>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</si>
  <si>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</si>
  <si>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</si>
  <si>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</si>
  <si>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</si>
  <si>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</si>
  <si>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</si>
  <si>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</si>
  <si>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</si>
  <si>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</si>
  <si>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</si>
  <si>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</si>
  <si>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</si>
  <si>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</si>
  <si>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</si>
  <si>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</si>
  <si>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</si>
  <si>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</si>
  <si>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</si>
  <si>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</si>
  <si>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</si>
  <si>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</si>
  <si>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</si>
  <si>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</si>
  <si>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</si>
  <si>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</si>
  <si>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</si>
  <si>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</si>
  <si>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</si>
  <si>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</si>
  <si>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</si>
  <si>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</si>
  <si>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</si>
  <si>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</si>
  <si>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</si>
  <si>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</si>
  <si>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</si>
  <si>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</si>
  <si>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</si>
  <si>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</si>
  <si>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</si>
  <si>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</si>
  <si>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</si>
  <si>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</si>
  <si>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</si>
  <si>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</si>
  <si>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</si>
  <si>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</si>
  <si>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</si>
  <si>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</si>
  <si>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</si>
  <si>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</si>
  <si>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</si>
  <si>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</si>
  <si>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</si>
  <si>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</si>
  <si>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</si>
  <si>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</si>
  <si>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</si>
  <si>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</si>
  <si>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</si>
  <si>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</si>
  <si>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</si>
  <si>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</si>
  <si>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</si>
  <si>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</si>
  <si>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</si>
  <si>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</si>
  <si>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</si>
  <si>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</si>
  <si>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</si>
  <si>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</si>
  <si>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</si>
  <si>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</si>
  <si>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</si>
  <si>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</si>
  <si>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</si>
  <si>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</si>
  <si>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</si>
  <si>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</si>
  <si>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</si>
  <si>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</si>
  <si>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</si>
  <si>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</si>
  <si>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</si>
  <si>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</si>
  <si>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</si>
  <si>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</si>
  <si>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</si>
  <si>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</si>
  <si>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</si>
  <si>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</si>
  <si>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</si>
  <si>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</si>
  <si>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</si>
  <si>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</si>
  <si>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</si>
  <si>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</si>
  <si>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</si>
  <si>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</si>
  <si>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</si>
  <si>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</si>
  <si>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</si>
  <si>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</si>
  <si>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</si>
  <si>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</si>
  <si>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</si>
  <si>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</si>
  <si>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</si>
  <si>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</si>
  <si>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</si>
  <si>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</si>
  <si>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</si>
  <si>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</si>
  <si>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</si>
  <si>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</si>
  <si>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</si>
  <si>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</si>
  <si>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</si>
  <si>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</si>
  <si>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</si>
  <si>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</si>
  <si>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</si>
  <si>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</si>
  <si>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</si>
  <si>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</si>
  <si>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</si>
  <si>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</si>
  <si>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</si>
  <si>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</si>
  <si>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</si>
  <si>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</si>
  <si>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</si>
  <si>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</si>
  <si>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</si>
  <si>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</si>
  <si>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</si>
  <si>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</si>
  <si>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</si>
  <si>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</si>
  <si>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</si>
  <si>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</si>
  <si>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</si>
  <si>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</si>
  <si>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</si>
  <si>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</si>
  <si>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</si>
  <si>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</si>
  <si>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</si>
  <si>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</si>
  <si>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</si>
  <si>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</si>
  <si>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</si>
  <si>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</si>
  <si>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</si>
  <si>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</si>
  <si>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</si>
  <si>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</si>
  <si>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</si>
  <si>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</si>
  <si>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</si>
  <si>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</si>
  <si>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</si>
  <si>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</si>
  <si>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</si>
  <si>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</si>
  <si>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</si>
  <si>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</si>
  <si>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</si>
  <si>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</si>
  <si>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</si>
  <si>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</si>
  <si>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</si>
  <si>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</si>
  <si>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</si>
  <si>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</si>
  <si>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</si>
  <si>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</si>
  <si>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</si>
  <si>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</si>
  <si>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</si>
  <si>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</si>
  <si>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</si>
  <si>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</si>
  <si>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</si>
  <si>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</si>
  <si>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</si>
  <si>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</si>
  <si>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</si>
  <si>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</si>
  <si>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</si>
  <si>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</si>
  <si>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</si>
  <si>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</si>
  <si>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</si>
  <si>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</si>
  <si>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</si>
  <si>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</si>
  <si>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</si>
  <si>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</si>
  <si>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</si>
  <si>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</si>
  <si>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</si>
  <si>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</si>
  <si>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</si>
  <si>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</si>
  <si>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</si>
  <si>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</si>
  <si>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</si>
  <si>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</si>
  <si>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</si>
  <si>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</si>
  <si>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</si>
  <si>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</si>
  <si>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</si>
  <si>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</si>
  <si>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</si>
  <si>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</si>
  <si>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</si>
  <si>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</si>
  <si>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</si>
  <si>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</si>
  <si>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</si>
  <si>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</si>
  <si>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</si>
  <si>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</si>
  <si>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</si>
  <si>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</si>
  <si>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</si>
  <si>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</si>
  <si>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</si>
  <si>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</si>
  <si>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</si>
  <si>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</si>
  <si>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</si>
  <si>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</si>
  <si>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</si>
  <si>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</si>
  <si>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</si>
  <si>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</si>
  <si>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</si>
  <si>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</si>
  <si>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</si>
  <si>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</si>
  <si>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</si>
  <si>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</si>
  <si>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</si>
  <si>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</si>
  <si>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</si>
  <si>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</si>
  <si>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</si>
  <si>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</si>
  <si>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</si>
  <si>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</si>
  <si>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</si>
  <si>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</si>
  <si>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</si>
  <si>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</si>
  <si>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</si>
  <si>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</si>
  <si>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</si>
  <si>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</si>
  <si>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</si>
  <si>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</si>
  <si>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</si>
  <si>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</si>
  <si>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</si>
  <si>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</si>
  <si>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</si>
  <si>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</si>
  <si>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</si>
  <si>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</si>
  <si>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</si>
  <si>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</si>
  <si>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</si>
  <si>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</si>
  <si>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</si>
  <si>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</si>
  <si>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</si>
  <si>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</si>
  <si>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</si>
  <si>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</si>
  <si>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</si>
  <si>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</si>
  <si>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</si>
  <si>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</si>
  <si>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</si>
  <si>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</si>
  <si>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</si>
  <si>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</si>
  <si>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</si>
  <si>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</si>
  <si>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</si>
  <si>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</si>
  <si>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</si>
  <si>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</si>
  <si>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</si>
  <si>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</si>
  <si>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</si>
  <si>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</si>
  <si>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</si>
  <si>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</si>
  <si>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</si>
  <si>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</si>
  <si>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</si>
  <si>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</si>
  <si>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</si>
  <si>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</si>
  <si>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</si>
  <si>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</si>
  <si>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</si>
  <si>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</si>
  <si>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</si>
  <si>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</si>
  <si>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</si>
  <si>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</si>
  <si>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</si>
  <si>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</si>
  <si>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</si>
  <si>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</si>
  <si>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</si>
  <si>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</si>
  <si>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</si>
  <si>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</si>
  <si>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</si>
  <si>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</si>
  <si>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</si>
  <si>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</si>
  <si>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</si>
  <si>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</si>
  <si>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</si>
  <si>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</si>
  <si>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</si>
  <si>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</si>
  <si>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</si>
  <si>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</si>
  <si>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</si>
  <si>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</si>
  <si>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</si>
  <si>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</si>
  <si>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</si>
  <si>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</si>
  <si>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</si>
  <si>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</si>
  <si>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</si>
  <si>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</si>
  <si>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</si>
  <si>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</si>
  <si>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</si>
  <si>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</si>
  <si>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</si>
  <si>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</si>
  <si>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</si>
  <si>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</si>
  <si>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</si>
  <si>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</si>
  <si>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</si>
  <si>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</si>
  <si>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</si>
  <si>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</si>
  <si>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</si>
  <si>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</si>
  <si>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</si>
  <si>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</si>
  <si>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</si>
  <si>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</si>
  <si>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</si>
  <si>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</si>
  <si>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</si>
  <si>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</si>
  <si>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</si>
  <si>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</si>
  <si>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</si>
  <si>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</si>
  <si>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</si>
  <si>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</si>
  <si>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</si>
  <si>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</si>
  <si>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</si>
  <si>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</si>
  <si>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</si>
  <si>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</si>
  <si>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</si>
  <si>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</si>
  <si>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</si>
  <si>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</si>
  <si>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</si>
  <si>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</si>
  <si>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</si>
  <si>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</si>
  <si>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</si>
  <si>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</si>
  <si>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</si>
  <si>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</si>
  <si>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</si>
  <si>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</si>
  <si>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</si>
  <si>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</si>
  <si>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</si>
  <si>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</si>
  <si>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</si>
  <si>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</si>
  <si>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</si>
  <si>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</si>
  <si>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</si>
  <si>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</si>
  <si>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</si>
  <si>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</si>
  <si>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</si>
  <si>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</si>
  <si>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</si>
  <si>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</si>
  <si>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</si>
  <si>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</si>
  <si>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</si>
  <si>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</si>
  <si>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</si>
  <si>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</si>
  <si>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</si>
  <si>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</si>
  <si>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</si>
  <si>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</si>
  <si>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</si>
  <si>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</si>
  <si>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</si>
  <si>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</si>
  <si>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</si>
  <si>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</si>
  <si>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</si>
  <si>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</si>
  <si>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</si>
  <si>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</si>
  <si>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</si>
  <si>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</si>
  <si>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</si>
  <si>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</si>
  <si>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</si>
  <si>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</si>
  <si>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</si>
  <si>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</si>
  <si>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</si>
  <si>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</si>
  <si>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</si>
  <si>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</si>
  <si>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</si>
  <si>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</si>
  <si>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</si>
  <si>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</si>
  <si>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</si>
  <si>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</si>
  <si>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</si>
  <si>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</si>
  <si>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</si>
  <si>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</si>
  <si>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</si>
  <si>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</si>
  <si>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</si>
  <si>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</si>
  <si>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</si>
  <si>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</si>
  <si>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</si>
  <si>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</si>
  <si>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</si>
  <si>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</si>
  <si>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</si>
  <si>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</si>
  <si>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</si>
  <si>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</si>
  <si>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</si>
  <si>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</si>
  <si>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</si>
  <si>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</si>
  <si>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</si>
  <si>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</si>
  <si>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</si>
  <si>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</si>
  <si>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</si>
  <si>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</si>
  <si>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</si>
  <si>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</si>
  <si>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</si>
  <si>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</si>
  <si>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</si>
  <si>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</si>
  <si>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</si>
  <si>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</si>
  <si>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</si>
  <si>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</si>
  <si>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</si>
  <si>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</si>
  <si>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</si>
  <si>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</si>
  <si>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</si>
  <si>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</si>
  <si>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</si>
  <si>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</si>
  <si>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</si>
  <si>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</si>
  <si>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</si>
  <si>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</si>
  <si>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</si>
  <si>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</si>
  <si>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</si>
  <si>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</si>
  <si>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</si>
  <si>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</si>
  <si>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</si>
  <si>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</si>
  <si>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</si>
  <si>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</si>
  <si>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</si>
  <si>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</si>
  <si>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</si>
  <si>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</si>
  <si>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</si>
  <si>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</si>
  <si>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</si>
  <si>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</si>
  <si>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</si>
  <si>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</si>
  <si>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</si>
  <si>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</si>
  <si>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</si>
  <si>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</si>
  <si>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</si>
  <si>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</si>
  <si>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</si>
  <si>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</si>
  <si>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</si>
  <si>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</si>
  <si>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</si>
  <si>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</si>
  <si>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</si>
  <si>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</si>
  <si>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</si>
  <si>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</si>
  <si>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</si>
  <si>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</si>
  <si>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</si>
  <si>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</si>
  <si>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</si>
  <si>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</si>
  <si>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</si>
  <si>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</si>
  <si>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</si>
  <si>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</si>
  <si>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</si>
  <si>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</si>
  <si>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</si>
  <si>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</si>
  <si>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</si>
  <si>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</si>
  <si>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</si>
  <si>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</si>
  <si>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</si>
  <si>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</si>
  <si>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</si>
  <si>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</si>
  <si>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</si>
  <si>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</si>
  <si>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</si>
  <si>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</si>
  <si>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</si>
  <si>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</si>
  <si>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</si>
  <si>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</si>
  <si>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</si>
  <si>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</si>
  <si>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</si>
  <si>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</si>
  <si>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</si>
  <si>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</si>
  <si>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</si>
  <si>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</si>
  <si>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</si>
  <si>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</si>
  <si>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</si>
  <si>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</si>
  <si>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</si>
  <si>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</si>
  <si>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</si>
  <si>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</si>
  <si>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</si>
  <si>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</si>
  <si>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</si>
  <si>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</si>
  <si>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</si>
  <si>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</si>
  <si>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</si>
  <si>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</si>
  <si>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</si>
  <si>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</si>
  <si>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</si>
  <si>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</si>
  <si>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</si>
  <si>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</si>
  <si>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</si>
  <si>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</si>
  <si>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</si>
  <si>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</si>
  <si>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</si>
  <si>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</si>
  <si>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</si>
  <si>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</si>
  <si>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</si>
  <si>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</si>
  <si>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</si>
  <si>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</si>
  <si>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</si>
  <si>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</si>
  <si>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</si>
  <si>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</si>
  <si>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</si>
  <si>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</si>
  <si>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</si>
  <si>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</si>
  <si>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</si>
  <si>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</si>
  <si>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</si>
  <si>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</si>
  <si>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</si>
  <si>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</si>
  <si>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</si>
  <si>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</si>
  <si>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</si>
  <si>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</si>
  <si>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</si>
  <si>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</si>
  <si>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</si>
  <si>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</si>
  <si>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</si>
  <si>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</si>
  <si>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</si>
  <si>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</si>
  <si>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</si>
  <si>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</si>
  <si>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</si>
  <si>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</si>
  <si>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</si>
  <si>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</si>
  <si>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</si>
  <si>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</si>
  <si>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</si>
  <si>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</si>
  <si>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</si>
  <si>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</si>
  <si>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</si>
  <si>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</si>
  <si>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</si>
  <si>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</si>
  <si>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</si>
  <si>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</si>
  <si>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</si>
  <si>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</si>
  <si>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</si>
  <si>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</si>
  <si>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</si>
  <si>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</si>
  <si>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</si>
  <si>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</si>
  <si>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</si>
  <si>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</si>
  <si>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</si>
  <si>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</si>
  <si>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</si>
  <si>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</si>
  <si>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</si>
  <si>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</si>
  <si>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</si>
  <si>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</si>
  <si>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</si>
  <si>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</si>
  <si>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</si>
  <si>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</si>
  <si>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</si>
  <si>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</si>
  <si>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</si>
  <si>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</si>
  <si>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</si>
  <si>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</si>
  <si>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</si>
  <si>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</si>
  <si>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</si>
  <si>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</si>
  <si>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</si>
  <si>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</si>
  <si>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</si>
  <si>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</si>
  <si>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</si>
  <si>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</si>
  <si>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</si>
  <si>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</si>
  <si>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</si>
  <si>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</si>
  <si>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</si>
  <si>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</si>
  <si>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</si>
  <si>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</si>
  <si>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</si>
  <si>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</si>
  <si>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</si>
  <si>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</si>
  <si>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</si>
  <si>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</si>
  <si>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</si>
  <si>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</si>
  <si>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</si>
  <si>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</si>
  <si>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</si>
  <si>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</si>
  <si>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</si>
  <si>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</si>
  <si>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</si>
  <si>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</si>
  <si>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</si>
  <si>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</si>
  <si>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</si>
  <si>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</si>
  <si>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</si>
  <si>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</si>
  <si>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</si>
  <si>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</si>
  <si>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</si>
  <si>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</si>
  <si>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</si>
  <si>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</si>
  <si>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</si>
  <si>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</si>
  <si>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</si>
  <si>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</si>
  <si>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</si>
  <si>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</si>
  <si>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</si>
  <si>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</si>
  <si>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</si>
  <si>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</si>
  <si>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</si>
  <si>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</si>
  <si>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</si>
  <si>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</si>
  <si>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</si>
  <si>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</si>
  <si>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</si>
  <si>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</si>
  <si>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</si>
  <si>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</si>
  <si>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</si>
  <si>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</si>
  <si>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</si>
  <si>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</si>
  <si>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</si>
  <si>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</si>
  <si>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</si>
  <si>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</si>
  <si>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</si>
  <si>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</si>
  <si>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</si>
  <si>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</si>
  <si>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</si>
  <si>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</si>
  <si>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</si>
  <si>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</si>
  <si>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</si>
  <si>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</si>
  <si>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</si>
  <si>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</si>
  <si>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</si>
  <si>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</si>
  <si>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</si>
  <si>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</si>
  <si>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</si>
  <si>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</si>
  <si>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</si>
  <si>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</si>
  <si>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</si>
  <si>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</si>
  <si>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</si>
  <si>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</si>
  <si>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</si>
  <si>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</si>
  <si>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</si>
  <si>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</si>
  <si>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</si>
  <si>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</si>
  <si>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</si>
  <si>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</si>
  <si>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</si>
  <si>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</si>
  <si>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</si>
  <si>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</si>
  <si>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</si>
  <si>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</si>
  <si>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</si>
  <si>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</si>
  <si>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</si>
  <si>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</si>
  <si>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</si>
  <si>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</si>
  <si>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</si>
  <si>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</si>
  <si>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</si>
  <si>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</si>
  <si>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</si>
  <si>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</si>
  <si>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</si>
  <si>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</si>
  <si>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</si>
  <si>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</si>
  <si>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</si>
  <si>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</si>
  <si>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</si>
  <si>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</si>
  <si>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</si>
  <si>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</si>
  <si>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</si>
  <si>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</si>
  <si>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</si>
  <si>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</si>
  <si>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</si>
  <si>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</si>
  <si>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</si>
  <si>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</si>
  <si>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</si>
  <si>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</si>
  <si>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</si>
  <si>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</si>
  <si>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</si>
  <si>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</si>
  <si>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</si>
  <si>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</si>
  <si>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</si>
  <si>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</si>
  <si>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</si>
  <si>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</si>
  <si>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</si>
  <si>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</si>
  <si>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</si>
  <si>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</si>
  <si>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</si>
  <si>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</si>
  <si>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</si>
  <si>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</si>
  <si>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</si>
  <si>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</si>
  <si>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</si>
  <si>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</si>
  <si>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</si>
  <si>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</si>
  <si>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</si>
  <si>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</si>
  <si>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</si>
  <si>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</si>
  <si>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</si>
  <si>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</si>
  <si>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</si>
  <si>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</si>
  <si>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</si>
  <si>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</si>
  <si>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</si>
  <si>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</si>
  <si>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</si>
  <si>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</si>
  <si>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</si>
  <si>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</si>
  <si>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</si>
  <si>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</si>
  <si>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</si>
  <si>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</si>
  <si>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</si>
  <si>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</si>
  <si>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</si>
  <si>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</si>
  <si>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</si>
  <si>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</si>
  <si>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</si>
  <si>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</si>
  <si>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</si>
  <si>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</si>
  <si>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</si>
  <si>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</si>
  <si>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</si>
  <si>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</si>
  <si>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</si>
  <si>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</si>
  <si>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</si>
  <si>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</si>
  <si>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</si>
  <si>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</si>
  <si>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</si>
  <si>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</si>
  <si>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</si>
  <si>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</si>
  <si>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</si>
  <si>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</si>
  <si>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</si>
  <si>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</si>
  <si>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</si>
  <si>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</si>
  <si>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</si>
  <si>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</si>
  <si>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</si>
  <si>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</si>
  <si>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</si>
  <si>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</si>
  <si>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</si>
  <si>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</si>
  <si>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</si>
  <si>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</si>
  <si>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</si>
  <si>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</si>
  <si>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</si>
  <si>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</si>
  <si>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</si>
  <si>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</si>
  <si>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</si>
  <si>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</si>
  <si>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</si>
  <si>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</si>
  <si>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</si>
  <si>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</si>
  <si>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</si>
  <si>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</si>
  <si>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</si>
  <si>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</si>
  <si>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</si>
  <si>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</si>
  <si>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</si>
  <si>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</si>
  <si>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</si>
  <si>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</si>
  <si>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</si>
  <si>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</si>
  <si>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</si>
  <si>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</si>
  <si>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</si>
  <si>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</si>
  <si>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</si>
  <si>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</si>
  <si>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</si>
  <si>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</si>
  <si>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</si>
  <si>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</si>
  <si>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</si>
  <si>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</si>
  <si>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</si>
  <si>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</si>
  <si>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</si>
  <si>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</si>
  <si>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</si>
  <si>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</si>
  <si>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</si>
  <si>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</si>
  <si>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</si>
  <si>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</si>
  <si>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</si>
  <si>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</si>
  <si>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</si>
  <si>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</si>
  <si>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</si>
  <si>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</si>
  <si>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</si>
  <si>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</si>
  <si>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</si>
  <si>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</si>
  <si>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</si>
  <si>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</si>
  <si>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</si>
  <si>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</si>
  <si>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</si>
  <si>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</si>
  <si>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</si>
  <si>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</si>
  <si>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</si>
  <si>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</si>
  <si>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</si>
  <si>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</si>
  <si>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</si>
  <si>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</si>
  <si>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</si>
  <si>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</si>
  <si>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</si>
  <si>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</si>
  <si>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</si>
  <si>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</si>
  <si>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</si>
  <si>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</si>
  <si>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</si>
  <si>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</si>
  <si>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</si>
  <si>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</si>
  <si>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</si>
  <si>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</si>
  <si>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</si>
  <si>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</si>
  <si>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</si>
  <si>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</si>
  <si>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</si>
  <si>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</si>
  <si>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</si>
  <si>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</si>
  <si>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</si>
  <si>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</si>
  <si>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</si>
  <si>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</si>
  <si>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</si>
  <si>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</si>
  <si>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</si>
  <si>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</si>
  <si>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</si>
  <si>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</si>
  <si>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</si>
  <si>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</si>
  <si>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</si>
  <si>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</si>
  <si>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</si>
  <si>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</si>
  <si>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</si>
  <si>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</si>
  <si>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</si>
  <si>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</si>
  <si>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</si>
  <si>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</si>
  <si>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</si>
  <si>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</si>
  <si>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</si>
  <si>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</si>
  <si>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</si>
  <si>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</si>
  <si>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</si>
  <si>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</si>
  <si>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</si>
  <si>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</si>
  <si>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</si>
  <si>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</si>
  <si>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</si>
  <si>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</si>
  <si>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</si>
  <si>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</si>
  <si>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</si>
  <si>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</si>
  <si>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</si>
  <si>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</si>
  <si>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</si>
  <si>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</si>
  <si>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</si>
  <si>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</si>
  <si>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</si>
  <si>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</si>
  <si>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</si>
  <si>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</si>
  <si>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</si>
  <si>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</si>
  <si>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</si>
  <si>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</si>
  <si>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</si>
  <si>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</si>
  <si>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</si>
  <si>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</si>
  <si>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</si>
  <si>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</si>
  <si>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</si>
  <si>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</si>
  <si>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</si>
  <si>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</si>
  <si>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</si>
  <si>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</si>
  <si>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</si>
  <si>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</si>
  <si>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</si>
  <si>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</si>
  <si>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</si>
  <si>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</si>
  <si>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</si>
  <si>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</si>
  <si>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</si>
  <si>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</si>
  <si>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</si>
  <si>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</si>
  <si>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</si>
  <si>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</si>
  <si>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</si>
  <si>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</si>
  <si>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</si>
  <si>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</si>
  <si>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</si>
  <si>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</si>
  <si>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</si>
  <si>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</si>
  <si>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</si>
  <si>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</si>
  <si>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</si>
  <si>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</si>
  <si>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</si>
  <si>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</si>
  <si>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</si>
  <si>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</si>
  <si>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</si>
  <si>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</si>
  <si>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</si>
  <si>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</si>
  <si>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</si>
  <si>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</si>
  <si>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</si>
  <si>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</si>
  <si>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</si>
  <si>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</si>
  <si>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</si>
  <si>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</si>
  <si>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</si>
  <si>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</si>
  <si>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</si>
  <si>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</si>
  <si>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</si>
  <si>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</si>
  <si>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</si>
  <si>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</si>
  <si>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</si>
  <si>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</si>
  <si>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</si>
  <si>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</si>
  <si>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</si>
  <si>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</si>
  <si>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</si>
  <si>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</si>
  <si>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</si>
  <si>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</si>
  <si>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</si>
  <si>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</si>
  <si>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</si>
  <si>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</si>
  <si>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</si>
  <si>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</si>
  <si>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</si>
  <si>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</si>
  <si>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</si>
  <si>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</si>
  <si>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</si>
  <si>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</si>
  <si>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</si>
  <si>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</si>
  <si>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</si>
  <si>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</si>
  <si>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</si>
  <si>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</si>
  <si>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</si>
  <si>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</si>
  <si>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</si>
  <si>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</si>
  <si>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</si>
  <si>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</si>
  <si>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</si>
  <si>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</si>
  <si>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</si>
  <si>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</si>
  <si>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</si>
  <si>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</si>
  <si>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</si>
  <si>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</si>
  <si>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</si>
  <si>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</si>
  <si>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</si>
  <si>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</si>
  <si>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</si>
  <si>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</si>
  <si>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</si>
  <si>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</si>
  <si>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</si>
  <si>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</si>
  <si>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</si>
  <si>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</si>
  <si>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</si>
  <si>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</si>
  <si>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</si>
  <si>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</si>
  <si>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</si>
  <si>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</si>
  <si>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</si>
  <si>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</si>
  <si>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</si>
  <si>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</si>
  <si>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</si>
  <si>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</si>
  <si>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</si>
  <si>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</si>
  <si>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</si>
  <si>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</si>
  <si>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</si>
  <si>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</si>
  <si>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</si>
  <si>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</si>
  <si>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</si>
  <si>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</si>
  <si>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</si>
  <si>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</si>
  <si>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</si>
  <si>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</si>
  <si>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</si>
  <si>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</si>
  <si>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</si>
  <si>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</si>
  <si>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</si>
  <si>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</si>
  <si>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</si>
  <si>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</si>
  <si>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</si>
  <si>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</si>
  <si>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</si>
  <si>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</si>
  <si>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</si>
  <si>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</si>
  <si>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</si>
  <si>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</si>
  <si>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</si>
  <si>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</si>
  <si>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</si>
  <si>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</si>
  <si>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</si>
  <si>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</si>
  <si>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</si>
  <si>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</si>
  <si>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</si>
  <si>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</si>
  <si>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</si>
  <si>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</si>
  <si>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</si>
  <si>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</si>
  <si>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</si>
  <si>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</si>
  <si>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</si>
  <si>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</si>
  <si>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</si>
  <si>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</si>
  <si>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</si>
  <si>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</si>
  <si>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</si>
  <si>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</si>
  <si>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</si>
  <si>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</si>
  <si>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</si>
  <si>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</si>
  <si>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</si>
  <si>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</si>
  <si>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</si>
  <si>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</si>
  <si>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</si>
  <si>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</si>
  <si>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</si>
  <si>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</si>
  <si>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</si>
  <si>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</si>
  <si>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</si>
  <si>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</si>
  <si>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</si>
  <si>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</si>
  <si>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</si>
  <si>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</si>
  <si>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</si>
  <si>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</si>
  <si>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</si>
  <si>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</si>
  <si>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</si>
  <si>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</si>
  <si>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</si>
  <si>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</si>
  <si>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</si>
  <si>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</si>
  <si>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</si>
  <si>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</si>
  <si>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</si>
  <si>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</si>
  <si>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</si>
  <si>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</si>
  <si>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</si>
  <si>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</si>
  <si>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</si>
  <si>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</si>
  <si>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</si>
  <si>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</si>
  <si>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</si>
  <si>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</si>
  <si>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</si>
  <si>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</si>
  <si>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</si>
  <si>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</si>
  <si>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</si>
  <si>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</si>
  <si>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</si>
  <si>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</si>
  <si>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</si>
  <si>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</si>
  <si>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</si>
  <si>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</si>
  <si>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</si>
  <si>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</si>
  <si>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</si>
  <si>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</si>
  <si>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</si>
  <si>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</si>
  <si>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</si>
  <si>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</si>
  <si>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</si>
  <si>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</si>
  <si>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</si>
  <si>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</si>
  <si>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</si>
  <si>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</si>
  <si>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</si>
  <si>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</si>
  <si>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</si>
  <si>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</si>
  <si>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</si>
  <si>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</si>
  <si>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</si>
  <si>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</si>
  <si>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</si>
  <si>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</si>
  <si>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</si>
  <si>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</si>
  <si>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</si>
  <si>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</si>
  <si>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</si>
  <si>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</si>
  <si>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</si>
  <si>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</si>
  <si>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</si>
  <si>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</si>
  <si>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</si>
  <si>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</si>
  <si>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</si>
  <si>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</si>
  <si>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</si>
  <si>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</si>
  <si>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</si>
  <si>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</si>
  <si>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</si>
  <si>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</si>
  <si>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</si>
  <si>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</si>
  <si>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</si>
  <si>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</si>
  <si>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</si>
  <si>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</si>
  <si>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</si>
  <si>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</si>
  <si>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</si>
  <si>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</si>
  <si>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</si>
  <si>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</si>
  <si>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</si>
  <si>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</si>
  <si>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</si>
  <si>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</si>
  <si>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</si>
  <si>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</si>
  <si>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</si>
  <si>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</si>
  <si>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</si>
  <si>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</si>
  <si>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</si>
  <si>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</si>
  <si>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</si>
  <si>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</si>
  <si>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</si>
  <si>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</si>
  <si>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</si>
  <si>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</si>
  <si>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</si>
  <si>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</si>
  <si>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</si>
  <si>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</si>
  <si>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</si>
  <si>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</si>
  <si>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</si>
  <si>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</si>
  <si>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</si>
  <si>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</si>
  <si>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</si>
  <si>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</si>
  <si>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</si>
  <si>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</si>
  <si>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</si>
  <si>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</si>
  <si>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</si>
  <si>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</si>
  <si>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</si>
  <si>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</si>
  <si>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</si>
  <si>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</si>
  <si>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</si>
  <si>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</si>
  <si>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</si>
  <si>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</si>
  <si>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</si>
  <si>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</si>
  <si>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</si>
  <si>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</si>
  <si>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</si>
  <si>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</si>
  <si>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</si>
  <si>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</si>
  <si>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</si>
  <si>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</si>
  <si>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</si>
  <si>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</si>
  <si>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</si>
  <si>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</si>
  <si>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</si>
  <si>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</si>
  <si>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</si>
  <si>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</si>
  <si>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</si>
  <si>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</si>
  <si>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</si>
  <si>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</si>
  <si>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</si>
  <si>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</si>
  <si>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</si>
  <si>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</si>
  <si>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</si>
  <si>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</si>
  <si>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</si>
  <si>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</si>
  <si>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</si>
  <si>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</si>
  <si>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</si>
  <si>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</si>
  <si>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</si>
  <si>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</si>
  <si>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</si>
  <si>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</si>
  <si>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</si>
  <si>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</si>
  <si>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</si>
  <si>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</si>
  <si>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</si>
  <si>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</si>
  <si>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</si>
  <si>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</si>
  <si>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</si>
  <si>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</si>
  <si>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</si>
  <si>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</si>
  <si>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</si>
  <si>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</si>
  <si>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</si>
  <si>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</si>
  <si>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</si>
  <si>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</si>
  <si>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</si>
  <si>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</si>
  <si>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</si>
  <si>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</si>
  <si>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</si>
  <si>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</si>
  <si>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</si>
  <si>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</si>
  <si>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</si>
  <si>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</si>
  <si>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</si>
  <si>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</si>
  <si>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</si>
  <si>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</si>
  <si>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</si>
  <si>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</si>
  <si>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</si>
  <si>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</si>
  <si>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</si>
  <si>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</si>
  <si>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</si>
  <si>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</si>
  <si>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</si>
  <si>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</si>
  <si>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</si>
  <si>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</si>
  <si>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</si>
  <si>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</si>
  <si>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</si>
  <si>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</si>
  <si>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</si>
  <si>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</si>
  <si>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</si>
  <si>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</si>
  <si>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</si>
  <si>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</si>
  <si>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</si>
  <si>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</si>
  <si>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</si>
  <si>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</si>
  <si>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</si>
  <si>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</si>
  <si>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</si>
  <si>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</si>
  <si>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</si>
  <si>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</si>
  <si>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</si>
  <si>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</si>
  <si>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</si>
  <si>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</si>
  <si>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</si>
  <si>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</si>
  <si>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</si>
  <si>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</si>
  <si>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</si>
  <si>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</si>
  <si>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</si>
  <si>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</si>
  <si>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</si>
  <si>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</si>
  <si>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</si>
  <si>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</si>
  <si>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</si>
  <si>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</si>
  <si>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</si>
  <si>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</si>
  <si>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</si>
  <si>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</si>
  <si>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</si>
  <si>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</si>
  <si>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</si>
  <si>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</si>
  <si>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</si>
  <si>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</si>
  <si>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</si>
  <si>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</si>
  <si>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</si>
  <si>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</si>
  <si>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</si>
  <si>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</si>
  <si>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</si>
  <si>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</si>
  <si>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</si>
  <si>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</si>
  <si>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</si>
  <si>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</si>
  <si>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</si>
  <si>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</si>
  <si>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</si>
  <si>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</si>
  <si>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</si>
  <si>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</si>
  <si>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</si>
  <si>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</si>
  <si>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</si>
  <si>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</si>
  <si>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</si>
  <si>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</si>
  <si>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</si>
  <si>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</si>
  <si>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</si>
  <si>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</si>
  <si>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</si>
  <si>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</si>
  <si>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</si>
  <si>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</si>
  <si>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</si>
  <si>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</si>
  <si>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</si>
  <si>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</si>
  <si>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</si>
  <si>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</si>
  <si>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</si>
  <si>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</si>
  <si>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</si>
  <si>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</si>
  <si>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</si>
  <si>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</si>
  <si>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</si>
  <si>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</si>
  <si>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</si>
  <si>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</si>
  <si>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</si>
  <si>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</si>
  <si>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</si>
  <si>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</si>
  <si>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</si>
  <si>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</si>
  <si>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</si>
  <si>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</si>
  <si>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</si>
  <si>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</si>
  <si>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</si>
  <si>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</si>
  <si>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</si>
  <si>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</si>
  <si>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</si>
  <si>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</si>
  <si>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</si>
  <si>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</si>
  <si>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</si>
  <si>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</si>
  <si>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</si>
  <si>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</si>
  <si>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</si>
  <si>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</si>
  <si>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</si>
  <si>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</si>
  <si>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</si>
  <si>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</si>
  <si>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</si>
  <si>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</si>
  <si>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</si>
  <si>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</si>
  <si>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</si>
  <si>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</si>
  <si>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</si>
  <si>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</si>
  <si>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</si>
  <si>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</si>
  <si>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</si>
  <si>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</si>
  <si>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</si>
  <si>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</si>
  <si>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</si>
  <si>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</si>
  <si>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</si>
  <si>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</si>
  <si>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</si>
  <si>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</si>
  <si>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</si>
  <si>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</si>
  <si>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</si>
  <si>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</si>
  <si>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</si>
  <si>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</si>
  <si>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</si>
  <si>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</si>
  <si>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</si>
  <si>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</si>
  <si>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</si>
  <si>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</si>
  <si>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</si>
  <si>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</si>
  <si>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</si>
  <si>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</si>
  <si>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</si>
  <si>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</si>
  <si>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</si>
  <si>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</si>
  <si>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</si>
  <si>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</si>
  <si>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</si>
  <si>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</si>
  <si>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</si>
  <si>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</si>
  <si>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</si>
  <si>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</si>
  <si>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</si>
  <si>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</si>
  <si>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</si>
  <si>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</si>
  <si>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</si>
  <si>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</si>
  <si>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</si>
  <si>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</si>
  <si>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</si>
  <si>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</si>
  <si>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</si>
  <si>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</si>
  <si>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</si>
  <si>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</si>
  <si>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</si>
  <si>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</si>
  <si>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</si>
  <si>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</si>
  <si>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</si>
  <si>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</si>
  <si>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</si>
  <si>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</si>
  <si>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</si>
  <si>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</si>
  <si>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</si>
  <si>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</si>
  <si>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</si>
  <si>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</si>
  <si>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</si>
  <si>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</si>
  <si>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</si>
  <si>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</si>
  <si>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</si>
  <si>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</si>
  <si>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</si>
  <si>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</si>
  <si>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</si>
  <si>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</si>
  <si>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</si>
  <si>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</si>
  <si>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</si>
  <si>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</si>
  <si>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</si>
  <si>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</si>
  <si>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</si>
  <si>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</si>
  <si>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</si>
  <si>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</si>
  <si>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</si>
  <si>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</si>
  <si>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</si>
  <si>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</si>
  <si>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</si>
  <si>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</si>
  <si>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</si>
  <si>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</si>
  <si>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</si>
  <si>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</si>
  <si>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</si>
  <si>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</si>
  <si>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</si>
  <si>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</si>
  <si>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</si>
  <si>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</si>
  <si>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</si>
  <si>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</si>
  <si>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</si>
  <si>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</si>
  <si>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</si>
  <si>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</si>
  <si>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</si>
  <si>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</si>
  <si>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</si>
  <si>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</si>
  <si>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</si>
  <si>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</si>
  <si>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</si>
  <si>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</si>
  <si>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</si>
  <si>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</si>
  <si>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</si>
  <si>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</si>
  <si>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</si>
  <si>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</si>
  <si>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</si>
  <si>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</si>
  <si>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</si>
  <si>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</si>
  <si>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</si>
  <si>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</si>
  <si>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</si>
  <si>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</si>
  <si>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</si>
  <si>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</si>
  <si>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</si>
  <si>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</si>
  <si>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</si>
  <si>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</si>
  <si>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</si>
  <si>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</si>
  <si>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</si>
  <si>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</si>
  <si>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</si>
  <si>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</si>
  <si>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</si>
  <si>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</si>
  <si>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</si>
  <si>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</si>
  <si>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</si>
  <si>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</si>
  <si>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</si>
  <si>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</si>
  <si>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</si>
  <si>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</si>
  <si>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</si>
  <si>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</si>
  <si>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</si>
  <si>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</si>
  <si>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</si>
  <si>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</si>
  <si>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</si>
  <si>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</si>
  <si>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</si>
  <si>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</si>
  <si>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</si>
  <si>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</si>
  <si>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</si>
  <si>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</si>
  <si>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</si>
  <si>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</si>
  <si>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</si>
  <si>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</si>
  <si>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</si>
  <si>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</si>
  <si>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</si>
  <si>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</si>
  <si>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</si>
  <si>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</si>
  <si>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</si>
  <si>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</si>
  <si>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</si>
  <si>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</si>
  <si>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</si>
  <si>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</si>
  <si>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</si>
  <si>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</si>
  <si>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</si>
  <si>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</si>
  <si>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</si>
  <si>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</si>
  <si>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</si>
  <si>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</si>
  <si>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</si>
  <si>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</si>
  <si>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</si>
  <si>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</si>
  <si>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</si>
  <si>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</si>
  <si>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</si>
  <si>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</si>
  <si>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</si>
  <si>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</si>
  <si>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</si>
  <si>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</si>
  <si>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</si>
  <si>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</si>
  <si>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</si>
  <si>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</si>
  <si>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</si>
  <si>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</si>
  <si>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</si>
  <si>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</si>
  <si>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</si>
  <si>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</si>
  <si>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</si>
  <si>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</si>
  <si>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</si>
  <si>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</si>
  <si>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</si>
  <si>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</si>
  <si>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</si>
  <si>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</si>
  <si>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</si>
  <si>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</si>
  <si>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</si>
  <si>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</si>
  <si>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</si>
  <si>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</si>
  <si>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</si>
  <si>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</si>
  <si>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</si>
  <si>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</si>
  <si>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</si>
  <si>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</si>
  <si>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</si>
  <si>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</si>
  <si>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</si>
  <si>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</si>
  <si>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</si>
  <si>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</si>
  <si>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</si>
  <si>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</si>
  <si>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</si>
  <si>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</si>
  <si>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</si>
  <si>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</si>
  <si>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</si>
  <si>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</si>
  <si>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</si>
  <si>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</si>
  <si>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</si>
  <si>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</si>
  <si>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</si>
  <si>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</si>
  <si>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</si>
  <si>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</si>
  <si>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</si>
  <si>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</si>
  <si>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</si>
  <si>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</si>
  <si>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</si>
  <si>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</si>
  <si>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</si>
  <si>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</si>
  <si>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</si>
  <si>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</si>
  <si>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</si>
  <si>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</si>
  <si>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</si>
  <si>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</si>
  <si>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</si>
  <si>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</si>
  <si>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</si>
  <si>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</si>
  <si>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</si>
  <si>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</si>
  <si>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</si>
  <si>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</si>
  <si>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</si>
  <si>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</si>
  <si>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</si>
  <si>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</si>
  <si>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</si>
  <si>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</si>
  <si>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</si>
  <si>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</si>
  <si>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</si>
  <si>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</si>
  <si>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</si>
  <si>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</si>
  <si>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</si>
  <si>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</si>
  <si>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</si>
  <si>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</si>
  <si>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</si>
  <si>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</si>
  <si>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</si>
  <si>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</si>
  <si>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</si>
  <si>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</si>
  <si>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</si>
  <si>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</si>
  <si>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</si>
  <si>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</si>
  <si>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</si>
  <si>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</si>
  <si>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</si>
  <si>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</si>
  <si>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</si>
  <si>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</si>
  <si>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</si>
  <si>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</si>
  <si>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</si>
  <si>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</si>
  <si>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</si>
  <si>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</si>
  <si>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</si>
  <si>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</si>
  <si>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</si>
  <si>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</si>
  <si>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</si>
  <si>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</si>
  <si>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</si>
  <si>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</si>
  <si>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</si>
  <si>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</si>
  <si>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</si>
  <si>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</si>
  <si>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</si>
  <si>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</si>
  <si>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</si>
  <si>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</si>
  <si>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</si>
  <si>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</si>
  <si>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</si>
  <si>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</si>
  <si>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</si>
  <si>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</si>
  <si>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</si>
  <si>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</si>
  <si>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</si>
  <si>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</si>
  <si>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</si>
  <si>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</si>
  <si>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</si>
  <si>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</si>
  <si>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</si>
  <si>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</si>
  <si>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</si>
  <si>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</si>
  <si>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</si>
  <si>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</si>
  <si>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</si>
  <si>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</si>
  <si>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</si>
  <si>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</si>
  <si>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</si>
  <si>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</si>
  <si>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</si>
  <si>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</si>
  <si>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</si>
  <si>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</si>
  <si>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</si>
  <si>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</si>
  <si>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</si>
  <si>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</si>
  <si>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</si>
  <si>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</si>
  <si>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</si>
  <si>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</si>
  <si>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</si>
  <si>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</si>
  <si>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</si>
  <si>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</si>
  <si>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</si>
  <si>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</si>
  <si>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</si>
  <si>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</si>
  <si>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</si>
  <si>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</si>
  <si>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</si>
  <si>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</si>
  <si>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</si>
  <si>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</si>
  <si>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</si>
  <si>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</si>
  <si>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</si>
  <si>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</si>
  <si>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</si>
  <si>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</si>
  <si>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</si>
  <si>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</si>
  <si>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</si>
  <si>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</si>
  <si>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</si>
  <si>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</si>
  <si>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</si>
  <si>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</si>
  <si>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</si>
  <si>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</si>
  <si>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</si>
  <si>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</si>
  <si>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</si>
  <si>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</si>
  <si>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</si>
  <si>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</si>
  <si>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</si>
  <si>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</si>
  <si>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</si>
  <si>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</si>
  <si>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</si>
  <si>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</si>
  <si>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</si>
  <si>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</si>
  <si>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</si>
  <si>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</si>
  <si>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</si>
  <si>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</si>
  <si>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</si>
  <si>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</si>
  <si>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</si>
  <si>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</si>
  <si>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</si>
  <si>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</si>
  <si>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</si>
  <si>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</si>
  <si>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</si>
  <si>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</si>
  <si>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</si>
  <si>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</si>
  <si>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</si>
  <si>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</si>
  <si>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</si>
  <si>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</si>
  <si>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</si>
  <si>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</si>
  <si>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</si>
  <si>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</si>
  <si>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</si>
  <si>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</si>
  <si>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</si>
  <si>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</si>
  <si>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</si>
  <si>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</si>
  <si>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</si>
  <si>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</si>
  <si>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</si>
  <si>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</si>
  <si>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</si>
  <si>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</si>
  <si>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</si>
  <si>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</si>
  <si>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</si>
  <si>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</si>
  <si>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</si>
  <si>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</si>
  <si>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</si>
  <si>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</si>
  <si>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</si>
  <si>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</si>
  <si>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</si>
  <si>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</si>
  <si>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</si>
  <si>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</si>
  <si>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</si>
  <si>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</si>
  <si>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</si>
  <si>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</si>
  <si>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</si>
  <si>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</si>
  <si>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</si>
  <si>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</si>
  <si>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</si>
  <si>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</si>
  <si>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</si>
  <si>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</si>
  <si>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</si>
  <si>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</si>
  <si>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</si>
  <si>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</si>
  <si>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</si>
  <si>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</si>
  <si>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</si>
  <si>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</si>
  <si>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</si>
  <si>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</si>
  <si>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</si>
  <si>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</si>
  <si>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</si>
  <si>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</si>
  <si>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</si>
  <si>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</si>
  <si>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</si>
  <si>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</si>
  <si>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</si>
  <si>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</si>
  <si>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</si>
  <si>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</si>
  <si>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</si>
  <si>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</si>
  <si>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</si>
  <si>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</si>
  <si>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</si>
  <si>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</si>
  <si>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</si>
  <si>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</si>
  <si>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</si>
  <si>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</si>
  <si>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</si>
  <si>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</si>
  <si>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</si>
  <si>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</si>
  <si>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</si>
  <si>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</si>
  <si>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</si>
  <si>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</si>
  <si>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</si>
  <si>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</si>
  <si>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</si>
  <si>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</si>
  <si>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</si>
  <si>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</si>
  <si>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</si>
  <si>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</si>
  <si>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</si>
  <si>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</si>
  <si>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</si>
  <si>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</si>
  <si>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</si>
  <si>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</si>
  <si>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</si>
  <si>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</si>
  <si>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</si>
  <si>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</si>
  <si>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</si>
  <si>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</si>
  <si>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</si>
  <si>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</si>
  <si>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</si>
  <si>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</si>
  <si>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</si>
  <si>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</si>
  <si>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</si>
  <si>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</si>
  <si>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</si>
  <si>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</si>
  <si>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</si>
  <si>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</si>
  <si>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</si>
  <si>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</si>
  <si>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</si>
  <si>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</si>
  <si>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</si>
  <si>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</si>
  <si>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</si>
  <si>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</si>
  <si>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</si>
  <si>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</si>
  <si>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</si>
  <si>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</si>
  <si>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</si>
  <si>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</si>
  <si>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</si>
  <si>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</si>
  <si>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</si>
  <si>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</si>
  <si>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</si>
  <si>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</si>
  <si>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</si>
  <si>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</si>
  <si>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</si>
  <si>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</si>
  <si>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</si>
  <si>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</si>
  <si>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</si>
  <si>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</si>
  <si>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</si>
  <si>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</si>
  <si>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</si>
  <si>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</si>
  <si>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</si>
  <si>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</si>
  <si>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</si>
  <si>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</si>
  <si>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</si>
  <si>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</si>
  <si>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</si>
  <si>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</si>
  <si>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</si>
  <si>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</si>
  <si>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</si>
  <si>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</si>
  <si>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</si>
  <si>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</si>
  <si>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</si>
  <si>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</si>
  <si>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</si>
  <si>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</si>
  <si>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</si>
  <si>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</si>
  <si>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</si>
  <si>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</si>
  <si>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</si>
  <si>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</si>
  <si>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</si>
  <si>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</si>
  <si>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</si>
  <si>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</si>
  <si>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</si>
  <si>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</si>
  <si>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</si>
  <si>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</si>
  <si>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</si>
  <si>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</si>
  <si>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</si>
  <si>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</si>
  <si>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</si>
  <si>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</si>
  <si>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</si>
  <si>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</si>
  <si>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</si>
  <si>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</si>
  <si>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</si>
  <si>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</si>
  <si>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</si>
  <si>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</si>
  <si>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</si>
  <si>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</si>
  <si>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</si>
  <si>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</si>
  <si>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</si>
  <si>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</si>
  <si>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</si>
  <si>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</si>
  <si>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</si>
  <si>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</si>
  <si>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</si>
  <si>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</si>
  <si>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</si>
  <si>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</si>
  <si>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</si>
  <si>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</si>
  <si>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</si>
  <si>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</si>
  <si>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</si>
  <si>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</si>
  <si>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</si>
  <si>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</si>
  <si>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</si>
  <si>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</si>
  <si>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</si>
  <si>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</si>
  <si>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</si>
  <si>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</si>
  <si>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</si>
  <si>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</si>
  <si>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</si>
  <si>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</si>
  <si>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</si>
  <si>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</si>
  <si>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</si>
  <si>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</si>
  <si>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</si>
  <si>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</si>
  <si>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</si>
  <si>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</si>
  <si>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</si>
  <si>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</si>
  <si>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</si>
  <si>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</si>
  <si>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</si>
  <si>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</si>
  <si>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</si>
  <si>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</si>
  <si>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</si>
  <si>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</si>
  <si>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</si>
  <si>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</si>
  <si>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</si>
  <si>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</si>
  <si>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</si>
  <si>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</si>
  <si>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</si>
  <si>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</si>
  <si>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</si>
  <si>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</si>
  <si>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</si>
  <si>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</si>
  <si>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</si>
  <si>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</si>
  <si>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</si>
  <si>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</si>
  <si>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</si>
  <si>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</si>
  <si>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</si>
  <si>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</si>
  <si>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</si>
  <si>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</si>
  <si>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</si>
  <si>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</si>
  <si>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</si>
  <si>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</si>
  <si>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</si>
  <si>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</si>
  <si>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</si>
  <si>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</si>
  <si>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</si>
  <si>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</si>
  <si>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</si>
  <si>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</si>
  <si>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</si>
  <si>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</si>
  <si>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</si>
  <si>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</si>
  <si>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</si>
  <si>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</si>
  <si>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</si>
  <si>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</si>
  <si>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</si>
  <si>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</si>
  <si>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</si>
  <si>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</si>
  <si>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</si>
  <si>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</si>
  <si>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</si>
  <si>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</si>
  <si>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</si>
  <si>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</si>
  <si>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</si>
  <si>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</si>
  <si>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</si>
  <si>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</si>
  <si>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</si>
  <si>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</si>
  <si>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</si>
  <si>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</si>
  <si>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</si>
  <si>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</si>
  <si>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</si>
  <si>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</si>
  <si>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</si>
  <si>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</si>
  <si>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</si>
  <si>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</si>
  <si>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</si>
  <si>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</si>
  <si>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</si>
  <si>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</si>
  <si>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</si>
  <si>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</si>
  <si>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</si>
  <si>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</si>
  <si>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</si>
  <si>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</si>
  <si>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</si>
  <si>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</si>
  <si>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</si>
  <si>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</si>
  <si>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</si>
  <si>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</si>
  <si>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</si>
  <si>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</si>
  <si>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</si>
  <si>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</si>
  <si>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</si>
  <si>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</si>
  <si>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</si>
  <si>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</si>
  <si>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</si>
  <si>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</si>
  <si>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</si>
  <si>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</si>
  <si>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</si>
  <si>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</si>
  <si>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</si>
  <si>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</si>
  <si>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</si>
  <si>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</si>
  <si>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</si>
  <si>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</si>
  <si>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</si>
  <si>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</si>
  <si>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</si>
  <si>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</si>
  <si>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</si>
  <si>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</si>
  <si>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</si>
  <si>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</si>
  <si>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</si>
  <si>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</si>
  <si>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</si>
  <si>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</si>
  <si>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</si>
  <si>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</si>
  <si>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</si>
  <si>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</si>
  <si>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</si>
  <si>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</si>
  <si>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</si>
  <si>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</si>
  <si>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</si>
  <si>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</si>
  <si>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</si>
  <si>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</si>
  <si>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</si>
  <si>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</si>
  <si>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</si>
  <si>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</si>
  <si>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</si>
  <si>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</si>
  <si>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</si>
  <si>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</si>
  <si>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</si>
  <si>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</si>
  <si>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</si>
  <si>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</si>
  <si>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</si>
  <si>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</si>
  <si>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</si>
  <si>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</si>
  <si>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</si>
  <si>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</si>
  <si>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</si>
  <si>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</si>
  <si>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</si>
  <si>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</si>
  <si>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</si>
  <si>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</si>
  <si>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</si>
  <si>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</si>
  <si>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</si>
  <si>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</si>
  <si>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</si>
  <si>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</si>
  <si>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</si>
  <si>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</si>
  <si>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</si>
  <si>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</si>
  <si>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</si>
  <si>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</si>
  <si>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</si>
  <si>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</si>
  <si>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</si>
  <si>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</si>
  <si>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</si>
  <si>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</si>
  <si>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</si>
  <si>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</si>
  <si>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</si>
  <si>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</si>
  <si>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</si>
  <si>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</si>
  <si>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</si>
  <si>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</si>
  <si>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</si>
  <si>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</si>
  <si>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</si>
  <si>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</si>
  <si>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</si>
  <si>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</si>
  <si>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</si>
  <si>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</si>
  <si>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</si>
  <si>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</si>
  <si>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</si>
  <si>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</si>
  <si>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</si>
  <si>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</si>
  <si>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</si>
  <si>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</si>
  <si>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</si>
  <si>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</si>
  <si>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</si>
  <si>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</si>
  <si>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</si>
  <si>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</si>
  <si>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</si>
  <si>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</si>
  <si>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</si>
  <si>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</si>
  <si>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</si>
  <si>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</si>
  <si>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</si>
  <si>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</si>
  <si>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</si>
  <si>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</si>
  <si>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</si>
  <si>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</si>
  <si>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</si>
  <si>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</si>
  <si>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</si>
  <si>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</si>
  <si>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</si>
  <si>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</si>
  <si>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</si>
  <si>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</si>
  <si>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</si>
  <si>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</si>
  <si>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</si>
  <si>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</si>
  <si>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</si>
  <si>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</si>
  <si>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</si>
  <si>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</si>
  <si>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</si>
  <si>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</si>
  <si>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</si>
  <si>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</si>
  <si>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</si>
  <si>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</si>
  <si>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</si>
  <si>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</si>
  <si>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</si>
  <si>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</si>
  <si>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</si>
  <si>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</si>
  <si>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</si>
  <si>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</si>
  <si>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</si>
  <si>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</si>
  <si>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</si>
  <si>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</si>
  <si>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</si>
  <si>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</si>
  <si>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</si>
  <si>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</si>
  <si>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</si>
  <si>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</si>
  <si>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</si>
  <si>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</si>
  <si>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</si>
  <si>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</si>
  <si>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</si>
  <si>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</si>
  <si>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</si>
  <si>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</si>
  <si>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</si>
  <si>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</si>
  <si>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</si>
  <si>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</si>
  <si>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</si>
  <si>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</si>
  <si>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</si>
  <si>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</si>
  <si>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</si>
  <si>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</si>
  <si>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</si>
  <si>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</si>
  <si>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</si>
  <si>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</si>
  <si>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</si>
  <si>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</si>
  <si>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</si>
  <si>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</si>
  <si>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</si>
  <si>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</si>
  <si>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</si>
  <si>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</si>
  <si>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</si>
  <si>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</si>
  <si>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</si>
  <si>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</si>
  <si>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</si>
  <si>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</si>
  <si>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</si>
  <si>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</si>
  <si>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</si>
  <si>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</si>
  <si>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</si>
  <si>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</si>
  <si>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</si>
  <si>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</si>
  <si>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</si>
  <si>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</si>
  <si>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</si>
  <si>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</si>
  <si>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</si>
  <si>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</si>
  <si>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</si>
  <si>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</si>
  <si>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</si>
  <si>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</si>
  <si>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</si>
  <si>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</si>
  <si>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</si>
  <si>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</si>
  <si>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</si>
  <si>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</si>
  <si>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</si>
  <si>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</si>
  <si>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</si>
  <si>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</si>
  <si>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</si>
  <si>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</si>
  <si>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</si>
  <si>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</si>
  <si>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</si>
  <si>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</si>
  <si>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</si>
  <si>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</si>
  <si>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</si>
  <si>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</si>
  <si>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</si>
  <si>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</si>
  <si>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</si>
  <si>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</si>
  <si>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</si>
  <si>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</si>
  <si>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</si>
  <si>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</si>
  <si>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</si>
  <si>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</si>
  <si>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</si>
  <si>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</si>
  <si>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</si>
  <si>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</si>
  <si>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</si>
  <si>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</si>
  <si>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</si>
  <si>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</si>
  <si>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</si>
  <si>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</si>
  <si>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</si>
  <si>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</si>
  <si>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</si>
  <si>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</si>
  <si>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</si>
  <si>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</si>
  <si>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</si>
  <si>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</si>
  <si>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</si>
  <si>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</si>
  <si>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</si>
  <si>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</si>
  <si>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</si>
  <si>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</si>
  <si>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</si>
  <si>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</si>
  <si>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</si>
  <si>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</si>
  <si>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</si>
  <si>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</si>
  <si>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</si>
  <si>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</si>
  <si>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</si>
  <si>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</si>
  <si>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</si>
  <si>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</si>
  <si>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</si>
  <si>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</si>
  <si>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</si>
  <si>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</si>
  <si>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</si>
  <si>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</si>
  <si>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</si>
  <si>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</si>
  <si>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</si>
  <si>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</si>
  <si>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</si>
  <si>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</si>
  <si>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</si>
  <si>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</si>
  <si>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</si>
  <si>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</si>
  <si>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</si>
  <si>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</si>
  <si>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</si>
  <si>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</si>
  <si>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</si>
  <si>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</si>
  <si>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</si>
  <si>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</si>
  <si>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</si>
  <si>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</si>
  <si>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</si>
  <si>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</si>
  <si>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</si>
  <si>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</si>
  <si>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</si>
  <si>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</si>
  <si>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</si>
  <si>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</si>
  <si>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</si>
  <si>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</si>
  <si>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</si>
  <si>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</si>
  <si>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</si>
  <si>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</si>
  <si>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</si>
  <si>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</si>
  <si>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</si>
  <si>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</si>
  <si>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</si>
  <si>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</si>
  <si>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</si>
  <si>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</si>
  <si>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</si>
  <si>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</si>
  <si>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</si>
  <si>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</si>
  <si>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</si>
  <si>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</si>
  <si>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</si>
  <si>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</si>
  <si>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</si>
  <si>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</si>
  <si>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</si>
  <si>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</si>
  <si>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</si>
  <si>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</si>
  <si>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</si>
  <si>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</si>
  <si>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</si>
  <si>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</si>
  <si>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</si>
  <si>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</si>
  <si>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</si>
  <si>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</si>
  <si>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</si>
  <si>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</si>
  <si>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</si>
  <si>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</si>
  <si>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</si>
  <si>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</si>
  <si>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</si>
  <si>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</si>
  <si>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</si>
  <si>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</si>
  <si>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</si>
  <si>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</si>
  <si>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</si>
  <si>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</si>
  <si>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</si>
  <si>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</si>
  <si>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</si>
  <si>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</si>
  <si>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</si>
  <si>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</si>
  <si>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</si>
  <si>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</si>
  <si>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</si>
  <si>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</si>
  <si>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</si>
  <si>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</si>
  <si>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</si>
  <si>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</si>
  <si>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</si>
  <si>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</si>
  <si>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</si>
  <si>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</si>
  <si>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</si>
  <si>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</si>
  <si>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</si>
  <si>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</si>
  <si>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</si>
  <si>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</si>
  <si>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</si>
  <si>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</si>
  <si>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</si>
  <si>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</si>
  <si>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</si>
  <si>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</si>
  <si>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</si>
  <si>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</si>
  <si>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</si>
  <si>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</si>
  <si>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</si>
  <si>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</si>
  <si>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</si>
  <si>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</si>
  <si>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</si>
  <si>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</si>
  <si>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</si>
  <si>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</si>
  <si>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</si>
  <si>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</si>
  <si>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</si>
  <si>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</si>
  <si>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</si>
  <si>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</si>
  <si>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</si>
  <si>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</si>
  <si>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</si>
  <si>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</si>
  <si>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</si>
  <si>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</si>
  <si>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</si>
  <si>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</si>
  <si>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</si>
  <si>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</si>
  <si>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</si>
  <si>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</si>
  <si>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</si>
  <si>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</si>
  <si>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</si>
  <si>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</si>
  <si>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</si>
  <si>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</si>
  <si>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</si>
  <si>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</si>
  <si>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</si>
  <si>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</si>
  <si>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</si>
  <si>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</si>
  <si>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</si>
  <si>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</si>
  <si>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</si>
  <si>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</si>
  <si>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</si>
  <si>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</si>
  <si>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</si>
  <si>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</si>
  <si>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</si>
  <si>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</si>
  <si>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</si>
  <si>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</si>
  <si>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</si>
  <si>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</si>
  <si>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</si>
  <si>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</si>
  <si>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</si>
  <si>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</si>
  <si>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</si>
  <si>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</si>
  <si>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</si>
  <si>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</si>
  <si>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</si>
  <si>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</si>
  <si>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</si>
  <si>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</si>
  <si>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</si>
  <si>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</si>
  <si>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</si>
  <si>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</si>
  <si>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</si>
  <si>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</si>
  <si>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</si>
  <si>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</si>
  <si>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</si>
  <si>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</si>
  <si>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</si>
  <si>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</si>
  <si>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</si>
  <si>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</si>
  <si>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</si>
  <si>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</si>
  <si>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</si>
  <si>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</si>
  <si>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</si>
  <si>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</si>
  <si>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</si>
  <si>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</si>
  <si>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</si>
  <si>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</si>
  <si>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</si>
  <si>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</si>
  <si>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</si>
  <si>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</si>
  <si>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</si>
  <si>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</si>
  <si>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</si>
  <si>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</si>
  <si>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</si>
  <si>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</si>
  <si>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</si>
  <si>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</si>
  <si>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</si>
  <si>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</si>
  <si>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</si>
  <si>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</si>
  <si>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</si>
  <si>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</si>
  <si>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</si>
  <si>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</si>
  <si>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</si>
  <si>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</si>
  <si>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</si>
  <si>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</si>
  <si>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</si>
  <si>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</si>
  <si>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</si>
  <si>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</si>
  <si>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</si>
  <si>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</si>
  <si>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</si>
  <si>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</si>
  <si>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</si>
  <si>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</si>
  <si>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</si>
  <si>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</si>
  <si>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</si>
  <si>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</si>
  <si>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</si>
  <si>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</si>
  <si>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</si>
  <si>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</si>
  <si>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</si>
  <si>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</si>
  <si>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</si>
  <si>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</si>
  <si>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</si>
  <si>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</si>
  <si>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</si>
  <si>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</si>
  <si>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</si>
  <si>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</si>
  <si>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</si>
  <si>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</si>
  <si>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</si>
  <si>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</si>
  <si>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</si>
  <si>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</si>
  <si>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</si>
  <si>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</si>
  <si>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</si>
  <si>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</si>
  <si>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</si>
  <si>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</si>
  <si>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</si>
  <si>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</si>
  <si>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</si>
  <si>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</si>
  <si>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</si>
  <si>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</si>
  <si>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</si>
  <si>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</si>
  <si>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</si>
  <si>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</si>
  <si>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</si>
  <si>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</si>
  <si>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</si>
  <si>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</si>
  <si>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</si>
  <si>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</si>
  <si>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</si>
  <si>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</si>
  <si>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</si>
  <si>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</si>
  <si>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</si>
  <si>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</si>
  <si>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</si>
  <si>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</si>
  <si>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</si>
  <si>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</si>
  <si>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</si>
  <si>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</si>
  <si>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</si>
  <si>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</si>
  <si>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</si>
  <si>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</si>
  <si>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</si>
  <si>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</si>
  <si>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</si>
  <si>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</si>
  <si>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</si>
  <si>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</si>
  <si>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</si>
  <si>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</si>
  <si>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</si>
  <si>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</si>
  <si>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</si>
  <si>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</si>
  <si>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</si>
  <si>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</si>
  <si>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</si>
  <si>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</si>
  <si>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</si>
  <si>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</si>
  <si>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</si>
  <si>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</si>
  <si>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</si>
  <si>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</si>
  <si>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</si>
  <si>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</si>
  <si>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</si>
  <si>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</si>
  <si>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</si>
  <si>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</si>
  <si>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</si>
  <si>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</si>
  <si>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</si>
  <si>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</si>
  <si>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</si>
  <si>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</si>
  <si>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</si>
  <si>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</si>
  <si>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</si>
  <si>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</si>
  <si>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</si>
  <si>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</si>
  <si>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</si>
  <si>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</si>
  <si>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</si>
  <si>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</si>
  <si>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</si>
  <si>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</si>
  <si>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</si>
  <si>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</si>
  <si>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</si>
  <si>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</si>
  <si>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</si>
  <si>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</si>
  <si>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</si>
  <si>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</si>
  <si>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</si>
  <si>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</si>
  <si>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</si>
  <si>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</si>
  <si>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</si>
  <si>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</si>
  <si>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</si>
  <si>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</si>
  <si>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</si>
  <si>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</si>
  <si>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</si>
  <si>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</si>
  <si>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</si>
  <si>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</si>
  <si>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</si>
  <si>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</si>
  <si>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</si>
  <si>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</si>
  <si>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</si>
  <si>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</si>
  <si>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</si>
  <si>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</si>
  <si>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</si>
  <si>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</si>
  <si>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</si>
  <si>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</si>
  <si>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</si>
  <si>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</si>
  <si>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</si>
  <si>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</si>
  <si>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</si>
  <si>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</si>
  <si>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</si>
  <si>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</si>
  <si>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</si>
  <si>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</si>
  <si>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</si>
  <si>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</si>
  <si>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</si>
  <si>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</si>
  <si>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</si>
  <si>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</si>
  <si>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</si>
  <si>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</si>
  <si>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</si>
  <si>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</si>
  <si>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</si>
  <si>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</si>
  <si>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</si>
  <si>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</si>
  <si>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</si>
  <si>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</si>
  <si>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</si>
  <si>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</si>
  <si>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</si>
  <si>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</si>
  <si>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</si>
  <si>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</si>
  <si>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</si>
  <si>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</si>
  <si>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</si>
  <si>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</si>
  <si>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</si>
  <si>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</si>
  <si>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</si>
  <si>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</si>
  <si>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</si>
  <si>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</si>
  <si>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</si>
  <si>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</si>
  <si>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</si>
  <si>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</si>
  <si>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</si>
  <si>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</si>
  <si>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</si>
  <si>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</si>
  <si>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</si>
  <si>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</si>
  <si>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</si>
  <si>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</si>
  <si>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</si>
  <si>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</si>
  <si>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</si>
  <si>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</si>
  <si>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</si>
  <si>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</si>
  <si>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</si>
  <si>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</si>
  <si>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</si>
  <si>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</si>
  <si>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</si>
  <si>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</si>
  <si>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</si>
  <si>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</si>
  <si>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</si>
  <si>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</si>
  <si>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</si>
  <si>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</si>
  <si>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</si>
  <si>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</si>
  <si>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</si>
  <si>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</si>
  <si>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</si>
  <si>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</si>
  <si>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</si>
  <si>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</si>
  <si>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</si>
  <si>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</si>
  <si>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</si>
  <si>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</si>
  <si>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</si>
  <si>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</si>
  <si>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</si>
  <si>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</si>
  <si>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</si>
  <si>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</si>
  <si>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</si>
  <si>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</si>
  <si>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</si>
  <si>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</si>
  <si>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</si>
  <si>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</si>
  <si>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</si>
  <si>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</si>
  <si>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</si>
  <si>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</si>
  <si>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</si>
  <si>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</si>
  <si>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</si>
  <si>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</si>
  <si>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</si>
  <si>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</si>
  <si>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</si>
  <si>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</si>
  <si>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</si>
  <si>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</si>
  <si>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</si>
  <si>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</si>
  <si>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</si>
  <si>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</si>
  <si>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</si>
  <si>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</si>
  <si>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</si>
  <si>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</si>
  <si>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</si>
  <si>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</si>
  <si>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</si>
  <si>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</si>
  <si>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</si>
  <si>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</si>
  <si>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</si>
  <si>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</si>
  <si>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</si>
  <si>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</si>
  <si>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</si>
  <si>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</si>
  <si>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</si>
  <si>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</si>
  <si>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</si>
  <si>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</si>
  <si>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</si>
  <si>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</si>
  <si>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</si>
  <si>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</si>
  <si>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</si>
  <si>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</si>
  <si>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</si>
  <si>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</si>
  <si>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</si>
  <si>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</si>
  <si>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</si>
  <si>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</si>
  <si>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</si>
  <si>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</si>
  <si>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</si>
  <si>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</si>
  <si>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</si>
  <si>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</si>
  <si>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</si>
  <si>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</si>
  <si>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</si>
  <si>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</si>
  <si>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</si>
  <si>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</si>
  <si>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</si>
  <si>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</si>
  <si>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</si>
  <si>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</si>
  <si>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</si>
  <si>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</si>
  <si>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</si>
  <si>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</si>
  <si>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</si>
  <si>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</si>
  <si>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</si>
  <si>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</si>
  <si>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</si>
  <si>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</si>
  <si>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</si>
  <si>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</si>
  <si>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</si>
  <si>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</si>
  <si>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</si>
  <si>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</si>
  <si>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</si>
  <si>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</si>
  <si>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</si>
  <si>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</si>
  <si>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</si>
  <si>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</si>
  <si>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</si>
  <si>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</si>
  <si>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</si>
  <si>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</si>
  <si>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</si>
  <si>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</si>
  <si>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</si>
  <si>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</si>
  <si>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</si>
  <si>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</si>
  <si>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</si>
  <si>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</si>
  <si>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</si>
  <si>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</si>
  <si>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</si>
  <si>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</si>
  <si>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</si>
  <si>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</si>
  <si>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</si>
  <si>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</si>
  <si>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</si>
  <si>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</si>
  <si>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</si>
  <si>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</si>
  <si>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</si>
  <si>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</si>
  <si>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</si>
  <si>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</si>
  <si>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</si>
  <si>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</si>
  <si>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</si>
  <si>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</si>
  <si>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</si>
  <si>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</si>
  <si>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</si>
  <si>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</si>
  <si>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</si>
  <si>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</si>
  <si>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</si>
  <si>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</si>
  <si>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</si>
  <si>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</si>
  <si>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</si>
  <si>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</si>
  <si>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</si>
  <si>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</si>
  <si>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</si>
  <si>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</si>
  <si>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</si>
  <si>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</si>
  <si>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</si>
  <si>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</si>
  <si>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</si>
  <si>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</si>
  <si>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</si>
  <si>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</si>
  <si>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</si>
  <si>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</si>
  <si>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</si>
  <si>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</si>
  <si>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</si>
  <si>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</si>
  <si>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</si>
  <si>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</si>
  <si>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</si>
  <si>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</si>
  <si>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</si>
  <si>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</si>
  <si>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</si>
  <si>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</si>
  <si>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</si>
  <si>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</si>
  <si>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</si>
  <si>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</si>
  <si>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</si>
  <si>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</si>
  <si>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</si>
  <si>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</si>
  <si>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</si>
  <si>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</si>
  <si>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</si>
  <si>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</si>
  <si>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</si>
  <si>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</si>
  <si>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</si>
  <si>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</si>
  <si>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</si>
  <si>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</si>
  <si>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</si>
  <si>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</si>
  <si>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</si>
  <si>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</si>
  <si>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</si>
  <si>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</si>
  <si>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</si>
  <si>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</si>
  <si>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</si>
  <si>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</si>
  <si>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</si>
  <si>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</si>
  <si>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</si>
  <si>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</si>
  <si>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</si>
  <si>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</si>
  <si>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</si>
  <si>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</si>
  <si>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</si>
  <si>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</si>
  <si>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</si>
  <si>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</si>
  <si>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</si>
  <si>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</si>
  <si>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</si>
  <si>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</si>
  <si>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</si>
  <si>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</si>
  <si>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</si>
  <si>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</si>
  <si>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</si>
  <si>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</si>
  <si>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</si>
  <si>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</si>
  <si>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</si>
  <si>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</si>
  <si>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</si>
  <si>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</si>
  <si>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</si>
  <si>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</si>
  <si>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</si>
  <si>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</si>
  <si>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</si>
  <si>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</si>
  <si>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</si>
  <si>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</si>
  <si>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</si>
  <si>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</si>
  <si>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</si>
  <si>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</si>
  <si>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</si>
  <si>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</si>
  <si>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</si>
  <si>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</si>
  <si>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</si>
  <si>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</si>
  <si>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</si>
  <si>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</si>
  <si>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</si>
  <si>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</si>
  <si>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</si>
  <si>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</si>
  <si>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</si>
  <si>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</si>
  <si>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</si>
  <si>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</si>
  <si>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</si>
  <si>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</si>
  <si>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</si>
  <si>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</si>
  <si>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</si>
  <si>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</si>
  <si>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</si>
  <si>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</si>
  <si>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</si>
  <si>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</si>
  <si>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</si>
  <si>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</si>
  <si>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</si>
  <si>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</si>
  <si>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</si>
  <si>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</si>
  <si>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</si>
  <si>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</si>
  <si>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</si>
  <si>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</si>
  <si>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</si>
  <si>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</si>
  <si>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</si>
  <si>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</si>
  <si>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</si>
  <si>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</si>
  <si>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</si>
  <si>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</si>
  <si>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</si>
  <si>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</si>
  <si>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</si>
  <si>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</si>
  <si>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</si>
  <si>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</si>
  <si>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</si>
  <si>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</si>
  <si>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</si>
  <si>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</si>
  <si>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</si>
  <si>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</si>
  <si>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</si>
  <si>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</si>
  <si>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</si>
  <si>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</si>
  <si>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</si>
  <si>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</si>
  <si>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</si>
  <si>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</si>
  <si>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</si>
  <si>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</si>
  <si>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</si>
  <si>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</si>
  <si>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</si>
  <si>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</si>
  <si>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</si>
  <si>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</si>
  <si>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</si>
  <si>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</si>
  <si>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</si>
  <si>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</si>
  <si>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</si>
  <si>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</si>
  <si>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</si>
  <si>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</si>
  <si>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</si>
  <si>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</si>
  <si>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</si>
  <si>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</si>
  <si>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</si>
  <si>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</si>
  <si>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</si>
  <si>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</si>
  <si>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</si>
  <si>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</si>
  <si>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</si>
  <si>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</si>
  <si>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</si>
  <si>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</si>
  <si>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</si>
  <si>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</si>
  <si>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</si>
  <si>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</si>
  <si>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</si>
  <si>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</si>
  <si>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</si>
  <si>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</si>
  <si>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</si>
  <si>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</si>
  <si>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</si>
  <si>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</si>
  <si>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</si>
  <si>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</si>
  <si>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</si>
  <si>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</si>
  <si>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</si>
  <si>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</si>
  <si>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</si>
  <si>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</si>
  <si>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</si>
  <si>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</si>
  <si>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</si>
  <si>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</si>
  <si>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</si>
  <si>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</si>
  <si>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</si>
  <si>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</si>
  <si>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</si>
  <si>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</si>
  <si>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</si>
  <si>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</si>
  <si>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</si>
  <si>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</si>
  <si>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</si>
  <si>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</si>
  <si>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</si>
  <si>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</si>
  <si>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</si>
  <si>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</si>
  <si>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</si>
  <si>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</si>
  <si>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</si>
  <si>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</si>
  <si>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</si>
  <si>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</si>
  <si>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</si>
  <si>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</si>
  <si>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</si>
  <si>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</si>
  <si>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</si>
  <si>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</si>
  <si>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</si>
  <si>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</si>
  <si>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</si>
  <si>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</si>
  <si>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</si>
  <si>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</si>
  <si>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</si>
  <si>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</si>
  <si>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</si>
  <si>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</si>
  <si>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</si>
  <si>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</si>
  <si>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</si>
  <si>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</si>
  <si>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</si>
  <si>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</si>
  <si>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</si>
  <si>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</si>
  <si>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</si>
  <si>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</si>
  <si>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</si>
  <si>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</si>
  <si>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</si>
  <si>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</si>
  <si>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</si>
  <si>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</si>
  <si>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</si>
  <si>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</si>
  <si>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</si>
  <si>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</si>
  <si>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</si>
  <si>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</si>
  <si>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</si>
  <si>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</si>
  <si>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</si>
  <si>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</si>
  <si>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</si>
  <si>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</si>
  <si>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</si>
  <si>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</si>
  <si>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</si>
  <si>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</si>
  <si>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</si>
  <si>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</si>
  <si>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</si>
  <si>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</si>
  <si>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</si>
  <si>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</si>
  <si>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</si>
  <si>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</si>
  <si>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</si>
  <si>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</si>
  <si>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</si>
  <si>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</si>
  <si>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</si>
  <si>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</si>
  <si>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</si>
  <si>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</si>
  <si>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</si>
  <si>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</si>
  <si>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</si>
  <si>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</si>
  <si>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</si>
  <si>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</si>
  <si>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</si>
  <si>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</si>
  <si>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</si>
  <si>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</si>
  <si>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</si>
  <si>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</si>
  <si>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</si>
  <si>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</si>
  <si>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</si>
  <si>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</si>
  <si>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</si>
  <si>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</si>
  <si>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</si>
  <si>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</si>
  <si>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</si>
  <si>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</si>
  <si>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</si>
  <si>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</si>
  <si>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</si>
  <si>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</si>
  <si>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</si>
  <si>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</si>
  <si>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</si>
  <si>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</si>
  <si>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</si>
  <si>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</si>
  <si>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</si>
  <si>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</si>
  <si>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</si>
  <si>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</si>
  <si>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</si>
  <si>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</si>
  <si>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</si>
  <si>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</si>
  <si>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</si>
  <si>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</si>
  <si>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</si>
  <si>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</si>
  <si>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</si>
  <si>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</si>
  <si>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</si>
  <si>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</si>
  <si>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</si>
  <si>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</si>
  <si>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</si>
  <si>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</si>
  <si>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</si>
  <si>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</si>
  <si>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</si>
  <si>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</si>
  <si>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</si>
  <si>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</si>
  <si>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</si>
  <si>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</si>
  <si>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</si>
  <si>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</si>
  <si>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</si>
  <si>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</si>
  <si>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</si>
  <si>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</si>
  <si>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</si>
  <si>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</si>
  <si>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</si>
  <si>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</si>
  <si>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</si>
  <si>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</si>
  <si>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</si>
  <si>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</si>
  <si>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</si>
  <si>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</si>
  <si>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</si>
  <si>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</si>
  <si>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</si>
  <si>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</si>
  <si>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</si>
  <si>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</si>
  <si>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</si>
  <si>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</si>
  <si>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</si>
  <si>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</si>
  <si>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</si>
  <si>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</si>
  <si>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</si>
  <si>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</si>
  <si>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</si>
  <si>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</si>
  <si>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</si>
  <si>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</si>
  <si>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</si>
  <si>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</si>
  <si>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</si>
  <si>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</si>
  <si>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</si>
  <si>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</si>
  <si>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</si>
  <si>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</si>
  <si>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</si>
  <si>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</si>
  <si>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</si>
  <si>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</si>
  <si>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</si>
  <si>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</si>
  <si>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</si>
  <si>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</si>
  <si>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</si>
  <si>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</si>
  <si>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</si>
  <si>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</si>
  <si>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</si>
  <si>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</si>
  <si>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</si>
  <si>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</si>
  <si>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</si>
  <si>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</si>
  <si>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</si>
  <si>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</si>
  <si>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</si>
  <si>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</si>
  <si>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</si>
  <si>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</si>
  <si>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</si>
  <si>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</si>
  <si>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</si>
  <si>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</si>
  <si>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</si>
  <si>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</si>
  <si>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</si>
  <si>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</si>
  <si>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</si>
  <si>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</si>
  <si>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</si>
  <si>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</si>
  <si>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</si>
  <si>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</si>
  <si>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</si>
  <si>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</si>
  <si>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</si>
  <si>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</si>
  <si>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</si>
  <si>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</si>
  <si>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</si>
  <si>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</si>
  <si>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</si>
  <si>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</si>
  <si>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</si>
  <si>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</si>
  <si>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</si>
  <si>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</si>
  <si>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</si>
  <si>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</si>
  <si>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</si>
  <si>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</si>
  <si>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</si>
  <si>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</si>
  <si>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</si>
  <si>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</si>
  <si>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</si>
  <si>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</si>
  <si>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</si>
  <si>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</si>
  <si>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</si>
  <si>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</si>
  <si>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</si>
  <si>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</si>
  <si>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</si>
  <si>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</si>
  <si>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</si>
  <si>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</si>
  <si>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</si>
  <si>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</si>
  <si>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</si>
  <si>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</si>
  <si>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</si>
  <si>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</si>
  <si>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</si>
  <si>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</si>
  <si>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</si>
  <si>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</si>
  <si>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</si>
  <si>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</si>
  <si>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</si>
  <si>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</si>
  <si>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</si>
  <si>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</si>
  <si>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</si>
  <si>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</si>
  <si>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</si>
  <si>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</si>
  <si>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</si>
  <si>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</si>
  <si>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</si>
  <si>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</si>
  <si>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</si>
  <si>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</si>
  <si>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</si>
  <si>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</si>
  <si>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</si>
  <si>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</si>
  <si>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</si>
  <si>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</si>
  <si>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</si>
  <si>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</si>
  <si>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</si>
  <si>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</si>
  <si>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</si>
  <si>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</si>
  <si>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</si>
  <si>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</si>
  <si>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</si>
  <si>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</si>
  <si>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</si>
  <si>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</si>
  <si>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</si>
  <si>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</si>
  <si>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</si>
  <si>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</si>
  <si>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</si>
  <si>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</si>
  <si>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</si>
  <si>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</si>
  <si>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</si>
  <si>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</si>
  <si>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</si>
  <si>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</si>
  <si>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</si>
  <si>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</si>
  <si>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</si>
  <si>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</si>
  <si>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</si>
  <si>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</si>
  <si>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</si>
  <si>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</si>
  <si>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</si>
  <si>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</si>
  <si>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</si>
  <si>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</si>
  <si>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</si>
  <si>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</si>
  <si>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</si>
  <si>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</si>
  <si>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</si>
  <si>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</si>
  <si>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</si>
  <si>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</si>
  <si>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</si>
  <si>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</si>
  <si>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</si>
  <si>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</si>
  <si>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</si>
  <si>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</si>
  <si>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</si>
  <si>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</si>
  <si>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</si>
  <si>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</si>
  <si>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</si>
  <si>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</si>
  <si>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</si>
  <si>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</si>
  <si>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</si>
  <si>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</si>
  <si>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</si>
  <si>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</si>
  <si>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</si>
  <si>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</si>
  <si>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</si>
  <si>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</si>
  <si>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</si>
  <si>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</si>
  <si>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</si>
  <si>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</si>
  <si>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</si>
  <si>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</si>
  <si>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</si>
  <si>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</si>
  <si>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</si>
  <si>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</si>
  <si>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</si>
  <si>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</si>
  <si>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</si>
  <si>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</si>
  <si>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</si>
  <si>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</si>
  <si>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</si>
  <si>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</si>
  <si>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</si>
  <si>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</si>
  <si>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</si>
  <si>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</si>
  <si>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</si>
  <si>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</si>
  <si>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</si>
  <si>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</si>
  <si>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</si>
  <si>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</si>
  <si>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</si>
  <si>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</si>
  <si>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</si>
  <si>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</si>
  <si>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</si>
  <si>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</si>
  <si>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</si>
  <si>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</si>
  <si>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</si>
  <si>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</si>
  <si>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</si>
  <si>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</si>
  <si>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</si>
  <si>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</si>
  <si>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</si>
  <si>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</si>
  <si>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</si>
  <si>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</si>
  <si>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</si>
  <si>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</si>
  <si>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</si>
  <si>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</si>
  <si>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</si>
  <si>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</si>
  <si>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</si>
  <si>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</si>
  <si>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</si>
  <si>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</si>
  <si>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</si>
  <si>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</si>
  <si>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</si>
  <si>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</si>
  <si>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</si>
  <si>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</si>
  <si>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</si>
  <si>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</si>
  <si>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</si>
  <si>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</si>
  <si>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</si>
  <si>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</si>
  <si>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</si>
  <si>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</si>
  <si>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</si>
  <si>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</si>
  <si>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</si>
  <si>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</si>
  <si>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</si>
  <si>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</si>
  <si>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</si>
  <si>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</si>
  <si>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</si>
  <si>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</si>
  <si>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</si>
  <si>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</si>
  <si>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</si>
  <si>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</si>
  <si>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</si>
  <si>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</si>
  <si>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</si>
  <si>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</si>
  <si>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</si>
  <si>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</si>
  <si>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</si>
  <si>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</si>
  <si>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</si>
  <si>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</si>
  <si>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</si>
  <si>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</si>
  <si>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</si>
  <si>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</si>
  <si>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</si>
  <si>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</si>
  <si>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</si>
  <si>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</si>
  <si>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</si>
  <si>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</si>
  <si>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</si>
  <si>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</si>
  <si>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</si>
  <si>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</si>
  <si>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</si>
  <si>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</si>
  <si>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</si>
  <si>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</si>
  <si>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</si>
  <si>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</si>
  <si>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</si>
  <si>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</si>
  <si>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</si>
  <si>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</si>
  <si>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</si>
  <si>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</si>
  <si>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</si>
  <si>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</si>
  <si>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</si>
  <si>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</si>
  <si>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</si>
  <si>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</si>
  <si>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</si>
  <si>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</si>
  <si>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</si>
  <si>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</si>
  <si>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</si>
  <si>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</si>
  <si>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</si>
  <si>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</si>
  <si>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</si>
  <si>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</si>
  <si>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</si>
  <si>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</si>
  <si>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</si>
  <si>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</si>
  <si>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</si>
  <si>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</si>
  <si>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</si>
  <si>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</si>
  <si>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</si>
  <si>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</si>
  <si>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</si>
  <si>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</si>
  <si>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</si>
  <si>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</si>
  <si>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</si>
  <si>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</si>
  <si>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</si>
  <si>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</si>
  <si>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</si>
  <si>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</si>
  <si>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</si>
  <si>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</si>
  <si>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</si>
  <si>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</si>
  <si>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</si>
  <si>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</si>
  <si>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</si>
  <si>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</si>
  <si>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</si>
  <si>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</si>
  <si>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</si>
  <si>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</si>
  <si>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</si>
  <si>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</si>
  <si>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</si>
  <si>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</si>
  <si>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</si>
  <si>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</si>
  <si>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</si>
  <si>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</si>
  <si>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</si>
  <si>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</si>
  <si>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</si>
  <si>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</si>
  <si>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</si>
  <si>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</si>
  <si>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</si>
  <si>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</si>
  <si>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</si>
  <si>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</si>
  <si>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</si>
  <si>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</si>
  <si>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</si>
  <si>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</si>
  <si>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</si>
  <si>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</si>
  <si>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</si>
  <si>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</si>
  <si>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</si>
  <si>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</si>
  <si>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</si>
  <si>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</si>
  <si>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</si>
  <si>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</si>
  <si>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</si>
  <si>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</si>
  <si>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</si>
  <si>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</si>
  <si>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</si>
  <si>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</si>
  <si>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</si>
  <si>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</si>
  <si>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</si>
  <si>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</si>
  <si>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</si>
  <si>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</si>
  <si>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</si>
  <si>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</si>
  <si>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</si>
  <si>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</si>
  <si>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</si>
  <si>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</si>
  <si>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</si>
  <si>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</si>
  <si>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</si>
  <si>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</si>
  <si>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</si>
  <si>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</si>
  <si>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</si>
  <si>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</si>
  <si>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</si>
  <si>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</si>
  <si>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</si>
  <si>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</si>
  <si>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</si>
  <si>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</si>
  <si>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</si>
  <si>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</si>
  <si>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</si>
  <si>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</si>
  <si>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</si>
  <si>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</si>
  <si>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</si>
  <si>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</si>
  <si>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</si>
  <si>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</si>
  <si>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</si>
  <si>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</si>
  <si>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</si>
  <si>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</si>
  <si>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</si>
  <si>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</si>
  <si>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</si>
  <si>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</si>
  <si>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</si>
  <si>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</si>
  <si>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</si>
  <si>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</si>
  <si>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</si>
  <si>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</si>
  <si>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</si>
  <si>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</si>
  <si>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</si>
  <si>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</si>
  <si>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</si>
  <si>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</si>
  <si>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</si>
  <si>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</si>
  <si>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</si>
  <si>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</si>
  <si>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</si>
  <si>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</si>
  <si>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</si>
  <si>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</si>
  <si>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</si>
  <si>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</si>
  <si>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</si>
  <si>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</si>
  <si>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</si>
  <si>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</si>
  <si>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</si>
  <si>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</si>
  <si>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</si>
  <si>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</si>
  <si>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</si>
  <si>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</si>
  <si>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</si>
  <si>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</si>
  <si>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</si>
  <si>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</si>
  <si>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</si>
  <si>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</si>
  <si>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</si>
  <si>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</si>
  <si>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</si>
  <si>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</si>
  <si>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</si>
  <si>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</si>
  <si>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</si>
  <si>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</si>
  <si>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</si>
  <si>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</si>
  <si>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</si>
  <si>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</si>
  <si>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</si>
  <si>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</si>
  <si>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</si>
  <si>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</si>
  <si>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</si>
  <si>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</si>
  <si>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</si>
  <si>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</si>
  <si>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</si>
  <si>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</si>
  <si>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</si>
  <si>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</si>
  <si>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</si>
  <si>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</si>
  <si>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</si>
  <si>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</si>
  <si>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</si>
  <si>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</si>
  <si>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</si>
  <si>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</si>
  <si>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</si>
  <si>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</si>
  <si>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</si>
  <si>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</si>
  <si>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</si>
  <si>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</si>
  <si>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</si>
  <si>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</si>
  <si>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</si>
  <si>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</si>
  <si>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</si>
  <si>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</si>
  <si>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</si>
  <si>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</si>
  <si>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</si>
  <si>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</si>
  <si>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</si>
  <si>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</si>
  <si>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</si>
  <si>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</si>
  <si>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</si>
  <si>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</si>
  <si>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</si>
  <si>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</si>
  <si>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</si>
  <si>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</si>
  <si>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</si>
  <si>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</si>
  <si>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</si>
  <si>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</si>
  <si>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</si>
  <si>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</si>
  <si>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</si>
  <si>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</si>
  <si>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</si>
  <si>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</si>
  <si>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</si>
  <si>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</si>
  <si>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</si>
  <si>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</si>
  <si>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</si>
  <si>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</si>
  <si>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</si>
  <si>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</si>
  <si>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</si>
  <si>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</si>
  <si>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</si>
  <si>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</si>
  <si>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</si>
  <si>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</si>
  <si>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</si>
  <si>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</si>
  <si>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</si>
  <si>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</si>
  <si>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</si>
  <si>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</si>
  <si>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</si>
  <si>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</si>
  <si>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</si>
  <si>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</si>
  <si>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</si>
  <si>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</si>
  <si>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</si>
  <si>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</si>
  <si>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</si>
  <si>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</si>
  <si>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</si>
  <si>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</si>
  <si>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</si>
  <si>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</si>
  <si>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</si>
  <si>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</si>
  <si>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</si>
  <si>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</si>
  <si>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</si>
  <si>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</si>
  <si>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</si>
  <si>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</si>
  <si>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</si>
  <si>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</si>
  <si>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</si>
  <si>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</si>
  <si>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</si>
  <si>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</si>
  <si>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</si>
  <si>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</si>
  <si>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</si>
  <si>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</si>
  <si>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</si>
  <si>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</si>
  <si>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</si>
  <si>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</si>
  <si>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</si>
  <si>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</si>
  <si>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</si>
  <si>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</si>
  <si>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</si>
  <si>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</si>
  <si>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</si>
  <si>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</si>
  <si>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</si>
  <si>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</si>
  <si>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</si>
  <si>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</si>
  <si>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</si>
  <si>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</si>
  <si>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</si>
  <si>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</si>
  <si>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</si>
  <si>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</si>
  <si>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</si>
  <si>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</si>
  <si>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</si>
  <si>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</si>
  <si>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</si>
  <si>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</si>
  <si>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</si>
  <si>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</si>
  <si>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</si>
  <si>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</si>
  <si>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</si>
  <si>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</si>
  <si>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</si>
  <si>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</si>
  <si>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</si>
  <si>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</si>
  <si>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</si>
  <si>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</si>
  <si>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</si>
  <si>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</si>
  <si>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</si>
  <si>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</si>
  <si>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</si>
  <si>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</si>
  <si>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</si>
  <si>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</si>
  <si>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</si>
  <si>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</si>
  <si>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</si>
  <si>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</si>
  <si>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</si>
  <si>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</si>
  <si>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</si>
  <si>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</si>
  <si>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</si>
  <si>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</si>
  <si>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</si>
  <si>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</si>
  <si>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</si>
  <si>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</si>
  <si>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</si>
  <si>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</si>
  <si>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</si>
  <si>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</si>
  <si>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</si>
  <si>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</si>
  <si>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</si>
  <si>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</si>
  <si>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</si>
  <si>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</si>
  <si>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</si>
  <si>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</si>
  <si>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</si>
  <si>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</si>
  <si>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</si>
  <si>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</si>
  <si>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</si>
  <si>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</si>
  <si>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</si>
  <si>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</si>
  <si>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</si>
  <si>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</si>
  <si>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</si>
  <si>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</si>
  <si>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</si>
  <si>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</si>
  <si>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</si>
  <si>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</si>
  <si>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</si>
  <si>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</si>
  <si>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</si>
  <si>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</si>
  <si>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</si>
  <si>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</si>
  <si>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</si>
  <si>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</si>
  <si>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</si>
  <si>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</si>
  <si>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</si>
  <si>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</si>
  <si>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</si>
  <si>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</si>
  <si>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</si>
  <si>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</si>
  <si>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</si>
  <si>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</si>
  <si>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</si>
  <si>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</si>
  <si>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</si>
  <si>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</si>
  <si>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</si>
  <si>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</si>
  <si>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</si>
  <si>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</si>
  <si>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</si>
  <si>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</si>
  <si>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</si>
  <si>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</si>
  <si>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</si>
  <si>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</si>
  <si>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</si>
  <si>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</si>
  <si>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</si>
  <si>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</si>
  <si>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</si>
  <si>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</si>
  <si>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</si>
  <si>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</si>
  <si>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</si>
  <si>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</si>
  <si>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</si>
  <si>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</si>
  <si>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</si>
  <si>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</si>
  <si>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</si>
  <si>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</si>
  <si>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</si>
  <si>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</si>
  <si>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</si>
  <si>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</si>
  <si>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</si>
  <si>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</si>
  <si>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</si>
  <si>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</si>
  <si>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</si>
  <si>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</si>
  <si>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</si>
  <si>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</si>
  <si>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</si>
  <si>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</si>
  <si>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</si>
  <si>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</si>
  <si>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</si>
  <si>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</si>
  <si>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</si>
  <si>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</si>
  <si>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</si>
  <si>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</si>
  <si>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</si>
  <si>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</si>
  <si>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</si>
  <si>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</si>
  <si>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</si>
  <si>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</si>
  <si>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</si>
  <si>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</si>
  <si>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</si>
  <si>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</si>
  <si>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</si>
  <si>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</si>
  <si>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</si>
  <si>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</si>
  <si>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</si>
  <si>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</si>
  <si>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</si>
  <si>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</si>
  <si>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</si>
  <si>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</si>
  <si>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</si>
  <si>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</si>
  <si>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</si>
  <si>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</si>
  <si>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</si>
  <si>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</si>
  <si>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</si>
  <si>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</si>
  <si>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</si>
  <si>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</si>
  <si>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</si>
  <si>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</si>
  <si>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</si>
  <si>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</si>
  <si>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</si>
  <si>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</si>
  <si>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</si>
  <si>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</si>
  <si>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</si>
  <si>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</si>
  <si>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</si>
  <si>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</si>
  <si>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</si>
  <si>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</si>
  <si>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</si>
  <si>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</si>
  <si>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</si>
  <si>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</si>
  <si>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</si>
  <si>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</si>
  <si>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</si>
  <si>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</si>
  <si>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</si>
  <si>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</si>
  <si>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</si>
  <si>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</si>
  <si>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</si>
  <si>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</si>
  <si>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</si>
  <si>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</si>
  <si>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</si>
  <si>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</si>
  <si>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</si>
  <si>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</si>
  <si>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</si>
  <si>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</si>
  <si>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</si>
  <si>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</si>
  <si>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</si>
  <si>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</si>
  <si>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</si>
  <si>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</si>
  <si>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</si>
  <si>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</si>
  <si>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</si>
  <si>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</si>
  <si>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</si>
  <si>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</si>
  <si>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</si>
  <si>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</si>
  <si>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</si>
  <si>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</si>
  <si>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</si>
  <si>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</si>
  <si>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</si>
  <si>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</si>
  <si>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</si>
  <si>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</si>
  <si>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</si>
  <si>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</si>
  <si>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</si>
  <si>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</si>
  <si>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</si>
  <si>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</si>
  <si>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</si>
  <si>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</si>
  <si>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</si>
  <si>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</si>
  <si>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</si>
  <si>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</si>
  <si>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</si>
  <si>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</si>
  <si>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</si>
  <si>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</si>
  <si>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</si>
  <si>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</si>
  <si>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</si>
  <si>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</si>
  <si>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</si>
  <si>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</si>
  <si>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</si>
  <si>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</si>
  <si>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</si>
  <si>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</si>
  <si>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</si>
  <si>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</si>
  <si>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</si>
  <si>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</si>
  <si>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</si>
  <si>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</si>
  <si>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</si>
  <si>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</si>
  <si>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</si>
  <si>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</si>
  <si>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</si>
  <si>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</si>
  <si>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</si>
  <si>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</si>
  <si>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</si>
  <si>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</si>
  <si>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</si>
  <si>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</si>
  <si>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</si>
  <si>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</si>
  <si>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</si>
  <si>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</si>
  <si>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</si>
  <si>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</si>
  <si>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</si>
  <si>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</si>
  <si>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</si>
  <si>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</si>
  <si>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</si>
  <si>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</si>
  <si>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</si>
  <si>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</si>
  <si>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</si>
  <si>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</si>
  <si>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</si>
  <si>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</si>
  <si>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</si>
  <si>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</si>
  <si>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</si>
  <si>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</si>
  <si>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</si>
  <si>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</si>
  <si>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</si>
  <si>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</si>
  <si>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</si>
  <si>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</si>
  <si>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</si>
  <si>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</si>
  <si>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</si>
  <si>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</si>
  <si>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</si>
  <si>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</si>
  <si>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</si>
  <si>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</si>
  <si>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</si>
  <si>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</si>
  <si>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</si>
  <si>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</si>
  <si>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</si>
  <si>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</si>
  <si>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</si>
  <si>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</si>
  <si>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</si>
  <si>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</si>
  <si>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</si>
  <si>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</si>
  <si>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</si>
  <si>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</si>
  <si>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</si>
  <si>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</si>
  <si>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</si>
  <si>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</si>
  <si>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</si>
  <si>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</si>
  <si>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</si>
  <si>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</si>
  <si>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</si>
  <si>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</si>
  <si>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</si>
  <si>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</si>
  <si>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</si>
  <si>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</si>
  <si>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</si>
  <si>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</si>
  <si>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</si>
  <si>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</si>
  <si>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</si>
  <si>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</si>
  <si>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</si>
  <si>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</si>
  <si>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</si>
  <si>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</si>
  <si>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</si>
  <si>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</si>
  <si>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</si>
  <si>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</si>
  <si>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</si>
  <si>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</si>
  <si>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</si>
  <si>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</si>
  <si>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</si>
  <si>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</si>
  <si>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</si>
  <si>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</si>
  <si>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</si>
  <si>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</si>
  <si>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</si>
  <si>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</si>
  <si>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</si>
  <si>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</si>
  <si>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</si>
  <si>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</si>
  <si>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</si>
  <si>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</si>
  <si>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</si>
  <si>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</si>
  <si>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</si>
  <si>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</si>
  <si>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</si>
  <si>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</si>
  <si>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</si>
  <si>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</si>
  <si>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</si>
  <si>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</si>
  <si>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</si>
  <si>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</si>
  <si>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</si>
  <si>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</si>
  <si>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</si>
  <si>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</si>
  <si>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</si>
  <si>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</si>
  <si>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</si>
  <si>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</si>
  <si>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</si>
  <si>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</si>
  <si>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</si>
  <si>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</si>
  <si>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</si>
  <si>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</si>
  <si>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</si>
  <si>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</si>
  <si>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</si>
  <si>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</si>
  <si>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</si>
  <si>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</si>
  <si>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</si>
  <si>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</si>
  <si>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</si>
  <si>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</si>
  <si>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</si>
  <si>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</si>
  <si>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</si>
  <si>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</si>
  <si>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</si>
  <si>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</si>
  <si>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</si>
  <si>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</si>
  <si>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</si>
  <si>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</si>
  <si>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</si>
  <si>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</si>
  <si>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</si>
  <si>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</si>
  <si>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</si>
  <si>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</si>
  <si>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</si>
  <si>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</si>
  <si>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</si>
  <si>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</si>
  <si>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</si>
  <si>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</si>
  <si>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</si>
  <si>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</si>
  <si>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</si>
  <si>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</si>
  <si>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</si>
  <si>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</si>
  <si>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</si>
  <si>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</si>
  <si>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</si>
  <si>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</si>
  <si>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</si>
  <si>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</si>
  <si>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</si>
  <si>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</si>
  <si>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</si>
  <si>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</si>
  <si>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</si>
  <si>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</si>
  <si>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</si>
  <si>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</si>
  <si>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</si>
  <si>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</si>
  <si>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</si>
  <si>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</si>
  <si>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</si>
  <si>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</si>
  <si>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</si>
  <si>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</si>
  <si>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</si>
  <si>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</si>
  <si>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</si>
  <si>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</si>
  <si>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</si>
  <si>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</si>
  <si>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</si>
  <si>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</si>
  <si>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</si>
  <si>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</si>
  <si>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</si>
  <si>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</si>
  <si>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</si>
  <si>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</si>
  <si>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</si>
  <si>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</si>
  <si>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</si>
  <si>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</si>
  <si>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</si>
  <si>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</si>
  <si>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</si>
  <si>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</si>
  <si>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</si>
  <si>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</si>
  <si>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</si>
  <si>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</si>
  <si>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</si>
  <si>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</si>
  <si>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</si>
  <si>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</si>
  <si>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</si>
  <si>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</si>
  <si>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</si>
  <si>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</si>
  <si>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</si>
  <si>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</si>
  <si>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</si>
  <si>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</si>
  <si>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</si>
  <si>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</si>
  <si>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</si>
  <si>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</si>
  <si>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</si>
  <si>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</si>
  <si>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</si>
  <si>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</si>
  <si>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</si>
  <si>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</si>
  <si>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</si>
  <si>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</si>
  <si>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</si>
  <si>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</si>
  <si>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</si>
  <si>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</si>
  <si>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</si>
  <si>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</si>
  <si>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</si>
  <si>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</si>
  <si>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</si>
  <si>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</si>
  <si>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</si>
  <si>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</si>
  <si>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</si>
  <si>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</si>
  <si>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</si>
  <si>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</si>
  <si>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</si>
  <si>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</si>
  <si>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</si>
  <si>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</si>
  <si>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</si>
  <si>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</si>
  <si>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</si>
  <si>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</si>
  <si>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</si>
  <si>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</si>
  <si>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</si>
  <si>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</si>
  <si>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</si>
  <si>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</si>
  <si>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</si>
  <si>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</si>
  <si>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</si>
  <si>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</si>
  <si>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</si>
  <si>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</si>
  <si>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</si>
  <si>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</si>
  <si>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</si>
  <si>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</si>
  <si>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</si>
  <si>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</si>
  <si>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</si>
  <si>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</si>
  <si>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</si>
  <si>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</si>
  <si>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</si>
  <si>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</si>
  <si>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</si>
  <si>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</si>
  <si>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</si>
  <si>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</si>
  <si>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</si>
  <si>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</si>
  <si>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</si>
  <si>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</si>
  <si>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</si>
  <si>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</si>
  <si>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</si>
  <si>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</si>
  <si>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</si>
  <si>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</si>
  <si>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</si>
  <si>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</si>
  <si>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</si>
  <si>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</si>
  <si>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</si>
  <si>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</si>
  <si>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</si>
  <si>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</si>
  <si>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</si>
  <si>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</si>
  <si>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</si>
  <si>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</si>
  <si>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</si>
  <si>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</si>
  <si>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</si>
  <si>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</si>
  <si>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</si>
  <si>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</si>
  <si>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</si>
  <si>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</si>
  <si>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</si>
  <si>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</si>
  <si>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</si>
  <si>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</si>
  <si>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</si>
  <si>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</si>
  <si>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</si>
  <si>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</si>
  <si>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</si>
  <si>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</si>
  <si>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</si>
  <si>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</si>
  <si>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</si>
  <si>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</si>
  <si>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</si>
  <si>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</si>
  <si>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</si>
  <si>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</si>
  <si>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</si>
  <si>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</si>
  <si>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</si>
  <si>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</si>
  <si>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</si>
  <si>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</si>
  <si>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</si>
  <si>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</si>
  <si>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</si>
  <si>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</si>
  <si>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</si>
  <si>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</si>
  <si>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</si>
  <si>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</si>
  <si>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</si>
  <si>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</si>
  <si>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</si>
  <si>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</si>
  <si>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</si>
  <si>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</si>
  <si>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</si>
  <si>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</si>
  <si>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</si>
  <si>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</si>
  <si>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</si>
  <si>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</si>
  <si>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</si>
  <si>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</si>
  <si>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</si>
  <si>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</si>
  <si>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</si>
  <si>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</si>
  <si>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</si>
  <si>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</si>
  <si>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</si>
  <si>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</si>
  <si>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</si>
  <si>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</si>
  <si>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</si>
  <si>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</si>
  <si>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</si>
  <si>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</si>
  <si>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</si>
  <si>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</si>
  <si>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</si>
  <si>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</si>
  <si>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</si>
  <si>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</si>
  <si>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</si>
  <si>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</si>
  <si>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</si>
  <si>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</si>
  <si>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</si>
  <si>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</si>
  <si>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</si>
  <si>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</si>
  <si>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</si>
  <si>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</si>
  <si>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</si>
  <si>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</si>
  <si>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</si>
  <si>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</si>
  <si>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</si>
  <si>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</si>
  <si>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</si>
  <si>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</si>
  <si>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</si>
  <si>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</si>
  <si>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</si>
  <si>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</si>
  <si>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</si>
  <si>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</si>
  <si>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</si>
  <si>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</si>
  <si>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</si>
  <si>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</si>
  <si>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</si>
  <si>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</si>
  <si>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</si>
  <si>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</si>
  <si>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</si>
  <si>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</si>
  <si>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</si>
  <si>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</si>
  <si>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</si>
  <si>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</si>
  <si>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</si>
  <si>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</si>
  <si>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</si>
  <si>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</si>
  <si>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</si>
  <si>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</si>
  <si>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</si>
  <si>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</si>
  <si>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</si>
  <si>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</si>
  <si>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</si>
  <si>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</si>
  <si>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</si>
  <si>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</si>
  <si>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</si>
  <si>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</si>
  <si>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</si>
  <si>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</si>
  <si>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</si>
  <si>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</si>
  <si>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</si>
  <si>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</si>
  <si>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</si>
  <si>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</si>
  <si>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</si>
  <si>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</si>
  <si>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</si>
  <si>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</si>
  <si>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</si>
  <si>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</si>
  <si>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</si>
  <si>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</si>
  <si>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</si>
  <si>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</si>
  <si>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</si>
  <si>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</si>
  <si>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</si>
  <si>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</si>
  <si>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</si>
  <si>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</si>
  <si>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</si>
  <si>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</si>
  <si>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</si>
  <si>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</si>
  <si>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</si>
  <si>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</si>
  <si>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</si>
  <si>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</si>
  <si>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</si>
  <si>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</si>
  <si>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</si>
  <si>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</si>
  <si>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</si>
  <si>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</si>
  <si>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</si>
  <si>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</si>
  <si>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</si>
  <si>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</si>
  <si>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</si>
  <si>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</si>
  <si>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</si>
  <si>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</si>
  <si>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</si>
  <si>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</si>
  <si>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</si>
  <si>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</si>
  <si>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</si>
  <si>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</si>
  <si>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</si>
  <si>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</si>
  <si>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</si>
  <si>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</si>
  <si>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</si>
  <si>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</si>
  <si>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</si>
  <si>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</si>
  <si>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</si>
  <si>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</si>
  <si>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</si>
  <si>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</si>
  <si>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</si>
  <si>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</si>
  <si>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</si>
  <si>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</si>
  <si>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</si>
  <si>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</si>
  <si>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</si>
  <si>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</si>
  <si>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</si>
  <si>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</si>
  <si>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</si>
  <si>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</si>
  <si>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</si>
  <si>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</si>
  <si>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</si>
  <si>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</si>
  <si>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</si>
  <si>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</si>
  <si>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</si>
  <si>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</si>
  <si>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</si>
  <si>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</si>
  <si>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</si>
  <si>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</si>
  <si>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</si>
  <si>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</si>
  <si>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</si>
  <si>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</si>
  <si>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</si>
  <si>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</si>
  <si>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</si>
  <si>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</si>
  <si>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</si>
  <si>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</si>
  <si>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</si>
  <si>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</si>
  <si>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</si>
  <si>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</si>
  <si>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</si>
  <si>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</si>
  <si>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</si>
  <si>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</si>
  <si>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</si>
  <si>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</si>
  <si>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</si>
  <si>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</si>
  <si>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</si>
  <si>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</si>
  <si>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</si>
  <si>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</si>
  <si>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</si>
  <si>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</si>
  <si>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</si>
  <si>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</si>
  <si>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</si>
  <si>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</si>
  <si>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</si>
  <si>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</si>
  <si>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</si>
  <si>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</si>
  <si>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</si>
  <si>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</si>
  <si>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</si>
  <si>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</si>
  <si>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</si>
  <si>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</si>
  <si>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</si>
  <si>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</si>
  <si>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</si>
  <si>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</si>
  <si>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</si>
  <si>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</si>
  <si>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</si>
  <si>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</si>
  <si>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</si>
  <si>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</si>
  <si>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</si>
  <si>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</si>
  <si>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</si>
  <si>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</si>
  <si>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</si>
  <si>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</si>
  <si>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</si>
  <si>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</si>
  <si>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</si>
  <si>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</si>
  <si>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</si>
  <si>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</si>
  <si>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</si>
  <si>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</si>
  <si>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</si>
  <si>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</si>
  <si>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</si>
  <si>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</si>
  <si>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</si>
  <si>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</si>
  <si>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</si>
  <si>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</si>
  <si>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</si>
  <si>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</si>
  <si>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</si>
  <si>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</si>
  <si>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</si>
  <si>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</si>
  <si>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</si>
  <si>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</si>
  <si>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</si>
  <si>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</si>
  <si>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</si>
  <si>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</si>
  <si>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</si>
  <si>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</si>
  <si>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</si>
  <si>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</si>
  <si>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</si>
  <si>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</si>
  <si>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</si>
  <si>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</si>
  <si>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</si>
  <si>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</si>
  <si>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</si>
  <si>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</si>
  <si>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</si>
  <si>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</si>
  <si>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</si>
  <si>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</si>
  <si>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</si>
  <si>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</si>
  <si>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</si>
  <si>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</si>
  <si>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</si>
  <si>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</si>
  <si>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</si>
  <si>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</si>
  <si>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</si>
  <si>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</si>
  <si>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</si>
  <si>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</si>
  <si>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</si>
  <si>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</si>
  <si>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</si>
  <si>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</si>
  <si>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</si>
  <si>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</si>
  <si>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</si>
  <si>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</si>
  <si>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</si>
  <si>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</si>
  <si>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</si>
  <si>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</si>
  <si>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</si>
  <si>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</si>
  <si>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</si>
  <si>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</si>
  <si>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</si>
  <si>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</si>
  <si>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</si>
  <si>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</si>
  <si>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</si>
  <si>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</si>
  <si>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</si>
  <si>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</si>
  <si>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</si>
  <si>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</si>
  <si>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</si>
  <si>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</si>
  <si>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</si>
  <si>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</si>
  <si>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</si>
  <si>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</si>
  <si>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</si>
  <si>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</si>
  <si>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</si>
  <si>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</si>
  <si>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</si>
  <si>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</si>
  <si>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</si>
  <si>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</si>
  <si>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</si>
  <si>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</si>
  <si>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</si>
  <si>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</si>
  <si>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</si>
  <si>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</si>
  <si>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</si>
  <si>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</si>
  <si>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</si>
  <si>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</si>
  <si>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</si>
  <si>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</si>
  <si>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</si>
  <si>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</si>
  <si>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</si>
  <si>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</si>
  <si>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</si>
  <si>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</si>
  <si>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</si>
  <si>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</si>
  <si>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</si>
  <si>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</si>
  <si>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</si>
  <si>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</si>
  <si>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</si>
  <si>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</si>
  <si>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</si>
  <si>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</si>
  <si>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</si>
  <si>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</si>
  <si>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</si>
  <si>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</si>
  <si>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</si>
  <si>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</si>
  <si>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</si>
  <si>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</si>
  <si>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</si>
  <si>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</si>
  <si>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</si>
  <si>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</si>
  <si>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</si>
  <si>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</si>
  <si>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</si>
  <si>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</si>
  <si>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</si>
  <si>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</si>
  <si>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</si>
  <si>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</si>
  <si>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</si>
  <si>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</si>
  <si>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</si>
  <si>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</si>
  <si>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</si>
  <si>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</si>
  <si>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</si>
  <si>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</si>
  <si>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</si>
  <si>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</si>
  <si>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</si>
  <si>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</si>
  <si>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</si>
  <si>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</si>
  <si>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</si>
  <si>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</si>
  <si>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</si>
  <si>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</si>
  <si>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</si>
  <si>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</si>
  <si>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</si>
  <si>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</si>
  <si>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</si>
  <si>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</si>
  <si>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</si>
  <si>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</si>
  <si>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</si>
  <si>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</si>
  <si>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</si>
  <si>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</si>
  <si>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</si>
  <si>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</si>
  <si>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</si>
  <si>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</si>
  <si>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</si>
  <si>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</si>
  <si>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</si>
  <si>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</si>
  <si>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</si>
  <si>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</si>
  <si>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</si>
  <si>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</si>
  <si>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</si>
  <si>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</si>
  <si>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</si>
  <si>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</si>
  <si>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</si>
  <si>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</si>
  <si>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</si>
  <si>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</si>
  <si>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</si>
  <si>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</si>
  <si>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</si>
  <si>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</si>
  <si>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</si>
  <si>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</si>
  <si>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</si>
  <si>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</si>
  <si>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</si>
  <si>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</si>
  <si>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</si>
  <si>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</si>
  <si>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</si>
  <si>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</si>
  <si>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</si>
  <si>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</si>
  <si>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</si>
  <si>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</si>
  <si>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</si>
  <si>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</si>
  <si>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</si>
  <si>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</si>
  <si>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</si>
  <si>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</si>
  <si>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</si>
  <si>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</si>
  <si>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</si>
  <si>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</si>
  <si>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</si>
  <si>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</si>
  <si>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</si>
  <si>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</si>
  <si>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</si>
  <si>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</si>
  <si>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</si>
  <si>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</si>
  <si>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</si>
  <si>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</si>
  <si>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</si>
  <si>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</si>
  <si>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</si>
  <si>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</si>
  <si>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</si>
  <si>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</si>
  <si>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</si>
  <si>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</si>
  <si>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</si>
  <si>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</si>
  <si>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</si>
  <si>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</si>
  <si>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</si>
  <si>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</si>
  <si>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</si>
  <si>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</si>
  <si>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</si>
  <si>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</si>
  <si>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</si>
  <si>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</si>
  <si>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</si>
  <si>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</si>
  <si>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</si>
  <si>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</si>
  <si>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</si>
  <si>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</si>
  <si>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</si>
  <si>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</si>
  <si>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</si>
  <si>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</si>
  <si>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</si>
  <si>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</si>
  <si>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</si>
  <si>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</si>
  <si>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</si>
  <si>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</si>
  <si>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</si>
  <si>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</si>
  <si>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</si>
  <si>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</si>
  <si>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</si>
  <si>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</si>
  <si>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</si>
  <si>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</si>
  <si>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</si>
  <si>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</si>
  <si>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</si>
  <si>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</si>
  <si>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</si>
  <si>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</si>
  <si>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</si>
  <si>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</si>
  <si>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</si>
  <si>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</si>
  <si>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</si>
  <si>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</si>
  <si>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</si>
  <si>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</si>
  <si>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</si>
  <si>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</si>
  <si>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</si>
  <si>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</si>
  <si>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</si>
  <si>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</si>
  <si>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</si>
  <si>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</si>
  <si>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</si>
  <si>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</si>
  <si>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</si>
  <si>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</si>
  <si>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</si>
  <si>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</si>
  <si>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</si>
  <si>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</si>
  <si>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</si>
  <si>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</si>
  <si>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</si>
  <si>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</si>
  <si>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</si>
  <si>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</si>
  <si>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</si>
  <si>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</si>
  <si>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</si>
  <si>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</si>
  <si>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</si>
  <si>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</si>
  <si>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</si>
  <si>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</si>
  <si>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</si>
  <si>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</si>
  <si>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</si>
  <si>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</si>
  <si>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</si>
  <si>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</si>
  <si>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</si>
  <si>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</si>
  <si>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</si>
  <si>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</si>
  <si>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</si>
  <si>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</si>
  <si>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</si>
  <si>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</si>
  <si>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</si>
  <si>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</si>
  <si>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</si>
  <si>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</si>
  <si>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</si>
  <si>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</si>
  <si>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</si>
  <si>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</si>
  <si>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</si>
  <si>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</si>
  <si>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</si>
  <si>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</si>
  <si>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</si>
  <si>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</si>
  <si>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</si>
  <si>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</si>
  <si>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</si>
  <si>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</si>
  <si>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</si>
  <si>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</si>
  <si>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</si>
  <si>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</si>
  <si>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</si>
  <si>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</si>
  <si>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</si>
  <si>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</si>
  <si>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</si>
  <si>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</si>
  <si>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</si>
  <si>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</si>
  <si>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</si>
  <si>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</si>
  <si>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</si>
  <si>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</si>
  <si>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</si>
  <si>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</si>
  <si>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</si>
  <si>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</si>
  <si>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</si>
  <si>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</si>
  <si>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</si>
  <si>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</si>
  <si>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</si>
  <si>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</si>
  <si>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</si>
  <si>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</si>
  <si>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</si>
  <si>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</si>
  <si>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</si>
  <si>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</si>
  <si>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</si>
  <si>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</si>
  <si>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</si>
  <si>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</si>
  <si>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</si>
  <si>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</si>
  <si>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</si>
  <si>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</si>
  <si>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</si>
  <si>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</si>
  <si>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</si>
  <si>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</si>
  <si>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</si>
  <si>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</si>
  <si>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</si>
  <si>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</si>
  <si>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</si>
  <si>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</si>
  <si>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</si>
  <si>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</si>
  <si>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</si>
  <si>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</si>
  <si>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</si>
  <si>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</si>
  <si>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</si>
  <si>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</si>
  <si>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</si>
  <si>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</si>
  <si>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</si>
  <si>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</si>
  <si>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</si>
  <si>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</si>
  <si>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</si>
  <si>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</si>
  <si>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</si>
  <si>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</si>
  <si>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</si>
  <si>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</si>
  <si>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</si>
  <si>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</si>
  <si>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</si>
  <si>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</si>
  <si>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</si>
  <si>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</si>
  <si>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</si>
  <si>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</si>
  <si>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</si>
  <si>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</si>
  <si>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</si>
  <si>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</si>
  <si>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</si>
  <si>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</si>
  <si>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</si>
  <si>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</si>
  <si>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</si>
  <si>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</si>
  <si>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</si>
  <si>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</si>
  <si>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</si>
  <si>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</si>
  <si>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</si>
  <si>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</si>
  <si>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</si>
  <si>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</si>
  <si>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</si>
  <si>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</si>
  <si>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</si>
  <si>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</si>
  <si>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</si>
  <si>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</si>
  <si>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</si>
  <si>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</si>
  <si>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</si>
  <si>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</si>
  <si>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</si>
  <si>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</si>
  <si>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</si>
  <si>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</si>
  <si>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</si>
  <si>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</si>
  <si>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</si>
  <si>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</si>
  <si>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</si>
  <si>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</si>
  <si>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</si>
  <si>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</si>
  <si>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</si>
  <si>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</si>
  <si>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</si>
  <si>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</si>
  <si>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</si>
  <si>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</si>
  <si>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</si>
  <si>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</si>
  <si>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</si>
  <si>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</si>
  <si>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</si>
  <si>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</si>
  <si>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</si>
  <si>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</si>
  <si>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</si>
  <si>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</si>
  <si>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</si>
  <si>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</si>
  <si>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</si>
  <si>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</si>
  <si>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</si>
  <si>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</si>
  <si>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</si>
  <si>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</si>
  <si>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</si>
  <si>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</si>
  <si>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</si>
  <si>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</si>
  <si>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</si>
  <si>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</si>
  <si>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</si>
  <si>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</si>
  <si>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</si>
  <si>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</si>
  <si>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</si>
  <si>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</si>
  <si>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</si>
  <si>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</si>
  <si>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</si>
  <si>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</si>
  <si>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</si>
  <si>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</si>
  <si>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</si>
  <si>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</si>
  <si>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</si>
  <si>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</si>
  <si>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</si>
  <si>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</si>
  <si>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</si>
  <si>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</si>
  <si>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</si>
  <si>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</si>
  <si>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</si>
  <si>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</si>
  <si>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</si>
  <si>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</si>
  <si>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</si>
  <si>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</si>
  <si>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</si>
  <si>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</si>
  <si>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</si>
  <si>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</si>
  <si>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</si>
  <si>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</si>
  <si>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</si>
  <si>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</si>
  <si>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</si>
  <si>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</si>
  <si>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</si>
  <si>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</si>
  <si>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</si>
  <si>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</si>
  <si>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</si>
  <si>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</si>
  <si>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</si>
  <si>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</si>
  <si>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</si>
  <si>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</si>
  <si>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</si>
  <si>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</si>
  <si>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</si>
  <si>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</si>
  <si>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</si>
  <si>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</si>
  <si>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</si>
  <si>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</si>
  <si>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</si>
  <si>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</si>
  <si>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</si>
  <si>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</si>
  <si>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</si>
  <si>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</si>
  <si>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</si>
  <si>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</si>
  <si>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</si>
  <si>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</si>
  <si>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</si>
  <si>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</si>
  <si>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</si>
  <si>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</si>
  <si>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</si>
  <si>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</si>
  <si>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</si>
  <si>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</si>
  <si>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</si>
  <si>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</si>
  <si>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</si>
  <si>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</si>
  <si>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</si>
  <si>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</si>
  <si>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</si>
  <si>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</si>
  <si>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</si>
  <si>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</si>
  <si>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</si>
  <si>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</si>
  <si>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</si>
  <si>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</si>
  <si>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</si>
  <si>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</si>
  <si>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</si>
  <si>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</si>
  <si>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</si>
  <si>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</si>
  <si>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</si>
  <si>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</si>
  <si>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</si>
  <si>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</si>
  <si>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</si>
  <si>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</si>
  <si>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</si>
  <si>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</si>
  <si>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</si>
  <si>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</si>
  <si>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</si>
  <si>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</si>
  <si>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</si>
  <si>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</si>
  <si>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</si>
  <si>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</si>
  <si>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</si>
  <si>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</si>
  <si>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</si>
  <si>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</si>
  <si>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</si>
  <si>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</si>
  <si>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</si>
  <si>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</si>
  <si>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</si>
  <si>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</si>
  <si>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</si>
  <si>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</si>
  <si>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</si>
  <si>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</si>
  <si>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</si>
  <si>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</si>
  <si>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</si>
  <si>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</si>
  <si>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</si>
  <si>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</si>
  <si>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</si>
  <si>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</si>
  <si>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</si>
  <si>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</si>
  <si>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</si>
  <si>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</si>
  <si>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</si>
  <si>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</si>
  <si>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</si>
  <si>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</si>
  <si>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</si>
  <si>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</si>
  <si>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</si>
  <si>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</si>
  <si>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</si>
  <si>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</si>
  <si>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</si>
  <si>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</si>
  <si>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</si>
  <si>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</si>
  <si>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</si>
  <si>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</si>
  <si>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</si>
  <si>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</si>
  <si>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</si>
  <si>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</si>
  <si>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</si>
  <si>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</si>
  <si>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</si>
  <si>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</si>
  <si>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</si>
  <si>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</si>
  <si>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</si>
  <si>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</si>
  <si>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</si>
  <si>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</si>
  <si>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</si>
  <si>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</si>
  <si>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</si>
  <si>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</si>
  <si>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</si>
  <si>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</si>
  <si>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</si>
  <si>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</si>
  <si>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</si>
  <si>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</si>
  <si>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</si>
  <si>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</si>
  <si>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</si>
  <si>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</si>
  <si>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</si>
  <si>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</si>
  <si>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</si>
  <si>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</si>
  <si>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</si>
  <si>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</si>
  <si>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</si>
  <si>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</si>
  <si>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</si>
  <si>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</si>
  <si>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</si>
  <si>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</si>
  <si>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</si>
  <si>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</si>
  <si>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</si>
  <si>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</si>
  <si>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</si>
  <si>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</si>
  <si>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</si>
  <si>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</si>
  <si>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</si>
  <si>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</si>
  <si>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</si>
  <si>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</si>
  <si>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</si>
  <si>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</si>
  <si>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</si>
  <si>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</si>
  <si>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</si>
  <si>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</si>
  <si>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</si>
  <si>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</si>
  <si>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</si>
  <si>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</si>
  <si>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</si>
  <si>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</si>
  <si>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</si>
  <si>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</si>
  <si>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</si>
  <si>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</si>
  <si>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</si>
  <si>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</si>
  <si>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</si>
  <si>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</si>
  <si>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</si>
  <si>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</si>
  <si>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</si>
  <si>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</si>
  <si>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</si>
  <si>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</si>
  <si>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</si>
  <si>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</si>
  <si>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</si>
  <si>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</si>
  <si>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</si>
  <si>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</si>
  <si>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</si>
  <si>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</si>
  <si>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</si>
  <si>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</si>
  <si>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</si>
  <si>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</si>
  <si>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</si>
  <si>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</si>
  <si>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</si>
  <si>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</si>
  <si>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</si>
  <si>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</si>
  <si>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</si>
  <si>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</si>
  <si>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</si>
  <si>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</si>
  <si>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</si>
  <si>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</si>
  <si>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</si>
  <si>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</si>
  <si>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</si>
  <si>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</si>
  <si>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</si>
  <si>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</si>
  <si>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</si>
  <si>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</si>
  <si>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</si>
  <si>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</si>
  <si>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</si>
  <si>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</si>
  <si>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</si>
  <si>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</si>
  <si>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</si>
  <si>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</si>
  <si>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</si>
  <si>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</si>
  <si>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</si>
  <si>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</si>
  <si>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</si>
  <si>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</si>
  <si>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</si>
  <si>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</si>
  <si>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</si>
  <si>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</si>
  <si>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</si>
  <si>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</si>
  <si>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</si>
  <si>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</si>
  <si>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</si>
  <si>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</si>
  <si>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</si>
  <si>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</si>
  <si>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</si>
  <si>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</si>
  <si>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</si>
  <si>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</si>
  <si>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</si>
  <si>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</si>
  <si>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</si>
  <si>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</si>
  <si>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</si>
  <si>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</si>
  <si>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</si>
  <si>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</si>
  <si>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</si>
  <si>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</si>
  <si>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</si>
  <si>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</si>
  <si>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</si>
  <si>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</si>
  <si>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</si>
  <si>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</si>
  <si>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</si>
  <si>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</si>
  <si>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</si>
  <si>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</si>
  <si>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</si>
  <si>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</si>
  <si>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</si>
  <si>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</si>
  <si>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</si>
  <si>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</si>
  <si>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</si>
  <si>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</si>
  <si>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</si>
  <si>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</si>
  <si>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</si>
  <si>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</si>
  <si>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</si>
  <si>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</si>
  <si>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</si>
  <si>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</si>
  <si>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</si>
  <si>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</si>
  <si>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</si>
  <si>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</si>
  <si>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</si>
  <si>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</si>
  <si>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</si>
  <si>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</si>
  <si>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</si>
  <si>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</si>
  <si>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</si>
  <si>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</si>
  <si>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</si>
  <si>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</si>
  <si>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</si>
  <si>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</si>
  <si>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</si>
  <si>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</si>
  <si>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</si>
  <si>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</si>
  <si>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</si>
  <si>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</si>
  <si>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</si>
  <si>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</si>
  <si>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</si>
  <si>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</si>
  <si>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</si>
  <si>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</si>
  <si>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</si>
  <si>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</si>
  <si>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</si>
  <si>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</si>
  <si>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</si>
  <si>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</si>
  <si>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</si>
  <si>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</si>
  <si>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</si>
  <si>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</si>
  <si>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</si>
  <si>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</si>
  <si>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</si>
  <si>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</si>
  <si>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</si>
  <si>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</si>
  <si>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</si>
  <si>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</si>
  <si>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</si>
  <si>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</si>
  <si>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</si>
  <si>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</si>
  <si>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</si>
  <si>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</si>
  <si>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</si>
  <si>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</si>
  <si>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</si>
  <si>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</si>
  <si>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</si>
  <si>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</si>
  <si>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</si>
  <si>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</si>
  <si>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</si>
  <si>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</si>
  <si>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</si>
  <si>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</si>
  <si>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</si>
  <si>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</si>
  <si>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</si>
  <si>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</si>
  <si>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</si>
  <si>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</si>
  <si>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</si>
  <si>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</si>
  <si>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</si>
  <si>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</si>
  <si>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</si>
  <si>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</si>
  <si>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</si>
  <si>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</si>
  <si>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</si>
  <si>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</si>
  <si>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</si>
  <si>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</si>
  <si>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</si>
  <si>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</si>
  <si>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</si>
  <si>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</si>
  <si>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</si>
  <si>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</si>
  <si>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</si>
  <si>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</si>
  <si>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</si>
  <si>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</si>
  <si>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</si>
  <si>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</si>
  <si>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</si>
  <si>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</si>
  <si>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</si>
  <si>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</si>
  <si>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</si>
  <si>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</si>
  <si>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</si>
  <si>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</si>
  <si>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</si>
  <si>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</si>
  <si>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</si>
  <si>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</si>
  <si>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</si>
  <si>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</si>
  <si>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</si>
  <si>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</si>
  <si>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</si>
  <si>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</si>
  <si>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</si>
  <si>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</si>
  <si>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</si>
  <si>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</si>
  <si>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</si>
  <si>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</si>
  <si>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</si>
  <si>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</si>
  <si>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</si>
  <si>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</si>
  <si>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</si>
  <si>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</si>
  <si>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</si>
  <si>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</si>
  <si>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</si>
  <si>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</si>
  <si>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</si>
  <si>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</si>
  <si>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</si>
  <si>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</si>
  <si>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</si>
  <si>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</si>
  <si>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</si>
  <si>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</si>
  <si>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</si>
  <si>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</si>
  <si>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</si>
  <si>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</si>
  <si>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</si>
  <si>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</si>
  <si>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</si>
  <si>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</si>
  <si>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</si>
  <si>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</si>
  <si>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</si>
  <si>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</si>
  <si>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</si>
  <si>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</si>
  <si>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</si>
  <si>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</si>
  <si>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</si>
  <si>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</si>
  <si>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</si>
  <si>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</si>
  <si>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</si>
  <si>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</si>
  <si>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</si>
  <si>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</si>
  <si>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</si>
  <si>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</si>
  <si>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</si>
  <si>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</si>
  <si>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</si>
  <si>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</si>
  <si>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</si>
  <si>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</si>
  <si>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</si>
  <si>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</si>
  <si>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</si>
  <si>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</si>
  <si>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</si>
  <si>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</si>
  <si>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</si>
  <si>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</si>
  <si>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</si>
  <si>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</si>
  <si>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</si>
  <si>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</si>
  <si>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</si>
  <si>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</si>
  <si>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</si>
  <si>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</si>
  <si>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</si>
  <si>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</si>
  <si>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</si>
  <si>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</si>
  <si>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</si>
  <si>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</si>
  <si>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</si>
  <si>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</si>
  <si>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</si>
  <si>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</si>
  <si>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</si>
  <si>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</si>
  <si>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</si>
  <si>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</si>
  <si>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</si>
  <si>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</si>
  <si>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</si>
  <si>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</si>
  <si>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</si>
  <si>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</si>
  <si>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</si>
  <si>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</si>
  <si>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</si>
  <si>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</si>
  <si>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</si>
  <si>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</si>
  <si>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</si>
  <si>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</si>
  <si>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</si>
  <si>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</si>
  <si>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</si>
  <si>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</si>
  <si>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</si>
  <si>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</si>
  <si>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</si>
  <si>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</si>
  <si>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</si>
  <si>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</si>
  <si>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</si>
  <si>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</si>
  <si>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</si>
  <si>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</si>
  <si>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</si>
  <si>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</si>
  <si>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</si>
  <si>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</si>
  <si>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</si>
  <si>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</si>
  <si>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</si>
  <si>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</si>
  <si>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</si>
  <si>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</si>
  <si>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</si>
  <si>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</si>
  <si>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</si>
  <si>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</si>
  <si>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</si>
  <si>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</si>
  <si>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</si>
  <si>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</si>
  <si>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</si>
  <si>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</si>
  <si>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</si>
  <si>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</si>
  <si>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</si>
  <si>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</si>
  <si>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</si>
  <si>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</si>
  <si>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</si>
  <si>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</si>
  <si>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</si>
  <si>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</si>
  <si>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</si>
  <si>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</si>
  <si>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</si>
  <si>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</si>
  <si>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</si>
  <si>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</si>
  <si>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</si>
  <si>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</si>
  <si>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</si>
  <si>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</si>
  <si>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</si>
  <si>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</si>
  <si>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</si>
  <si>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</si>
  <si>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</si>
  <si>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</si>
  <si>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</si>
  <si>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</si>
  <si>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</si>
  <si>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</si>
  <si>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</si>
  <si>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</si>
  <si>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</si>
  <si>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</si>
  <si>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</si>
  <si>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</si>
  <si>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</si>
  <si>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</si>
  <si>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</si>
  <si>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</si>
  <si>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</si>
  <si>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</si>
  <si>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</si>
  <si>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</si>
  <si>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</si>
  <si>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</si>
  <si>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</si>
  <si>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</si>
  <si>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</si>
  <si>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</si>
  <si>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</si>
  <si>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</si>
  <si>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</si>
  <si>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</si>
  <si>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</si>
  <si>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</si>
  <si>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</si>
  <si>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</si>
  <si>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</si>
  <si>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</si>
  <si>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</si>
  <si>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</si>
  <si>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</si>
  <si>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</si>
  <si>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</si>
  <si>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</si>
  <si>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</si>
  <si>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</si>
  <si>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</si>
  <si>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</si>
  <si>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</si>
  <si>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</si>
  <si>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</si>
  <si>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</si>
  <si>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</si>
  <si>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</si>
  <si>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</si>
  <si>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</si>
  <si>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</si>
  <si>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</si>
  <si>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</si>
  <si>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</si>
  <si>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</si>
  <si>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</si>
  <si>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</si>
  <si>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</si>
  <si>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</si>
  <si>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</si>
  <si>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</si>
  <si>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</si>
  <si>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</si>
  <si>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</si>
  <si>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</si>
  <si>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</si>
  <si>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</si>
  <si>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</si>
  <si>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</si>
  <si>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</si>
  <si>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</si>
  <si>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</si>
  <si>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</si>
  <si>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</si>
  <si>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</si>
  <si>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</si>
  <si>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</si>
  <si>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</si>
  <si>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</si>
  <si>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</si>
  <si>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</si>
  <si>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</si>
  <si>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</si>
  <si>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</si>
  <si>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</si>
  <si>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</si>
  <si>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</si>
  <si>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</si>
  <si>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</si>
  <si>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</si>
  <si>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</si>
  <si>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</si>
  <si>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</si>
  <si>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</si>
  <si>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</si>
  <si>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</si>
  <si>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</si>
  <si>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</si>
  <si>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</si>
  <si>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</si>
  <si>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</si>
  <si>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</si>
  <si>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</si>
  <si>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</si>
  <si>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</si>
  <si>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</si>
  <si>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</si>
  <si>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</si>
  <si>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</si>
  <si>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</si>
  <si>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</si>
  <si>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</si>
  <si>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</si>
  <si>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</si>
  <si>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</si>
  <si>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</si>
  <si>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</si>
  <si>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</si>
  <si>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</si>
  <si>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</si>
  <si>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</si>
  <si>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</si>
  <si>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</si>
  <si>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</si>
  <si>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</si>
  <si>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</si>
  <si>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</si>
  <si>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</si>
  <si>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</si>
  <si>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</si>
  <si>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</si>
  <si>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</si>
  <si>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</si>
  <si>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</si>
  <si>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</si>
  <si>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</si>
  <si>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</si>
  <si>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</si>
  <si>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</si>
  <si>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</si>
  <si>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</si>
  <si>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</si>
  <si>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</si>
  <si>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</si>
  <si>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</si>
  <si>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</si>
  <si>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</si>
  <si>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</si>
  <si>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</si>
  <si>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</si>
  <si>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</si>
  <si>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</si>
  <si>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</si>
  <si>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</si>
  <si>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</si>
  <si>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</si>
  <si>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</si>
  <si>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</si>
  <si>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</si>
  <si>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</si>
  <si>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</si>
  <si>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</si>
  <si>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</si>
  <si>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</si>
  <si>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</si>
  <si>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</si>
  <si>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</si>
  <si>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</si>
  <si>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</si>
  <si>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</si>
  <si>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</si>
  <si>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</si>
  <si>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</si>
  <si>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</si>
  <si>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</si>
  <si>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</si>
  <si>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</si>
  <si>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</si>
  <si>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</si>
  <si>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</si>
  <si>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</si>
  <si>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</si>
  <si>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</si>
  <si>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</si>
  <si>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</si>
  <si>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</si>
  <si>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</si>
  <si>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</si>
  <si>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</si>
  <si>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</si>
  <si>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</si>
  <si>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</si>
  <si>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</si>
  <si>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</si>
  <si>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</si>
  <si>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</si>
  <si>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</si>
  <si>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</si>
  <si>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</si>
  <si>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</si>
  <si>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</si>
  <si>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</si>
  <si>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</si>
  <si>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</si>
  <si>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</si>
  <si>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</si>
  <si>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</si>
  <si>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</si>
  <si>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</si>
  <si>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</si>
  <si>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</si>
  <si>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</si>
  <si>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</si>
  <si>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</si>
  <si>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</si>
  <si>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</si>
  <si>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</si>
  <si>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</si>
  <si>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</si>
  <si>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</si>
  <si>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</si>
  <si>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</si>
  <si>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</si>
  <si>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</si>
  <si>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</si>
  <si>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</si>
  <si>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</si>
  <si>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</si>
  <si>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</si>
  <si>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</si>
  <si>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</si>
  <si>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</si>
  <si>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</si>
  <si>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</si>
  <si>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</si>
  <si>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</si>
  <si>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</si>
  <si>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</si>
  <si>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</si>
  <si>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</si>
  <si>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</si>
  <si>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</si>
  <si>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</si>
  <si>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</si>
  <si>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</si>
  <si>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</si>
  <si>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</si>
  <si>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</si>
  <si>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</si>
  <si>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</si>
  <si>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</si>
  <si>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</si>
  <si>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</si>
  <si>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</si>
  <si>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</si>
  <si>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</si>
  <si>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</si>
  <si>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</si>
  <si>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</si>
  <si>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</si>
  <si>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</si>
  <si>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</si>
  <si>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</si>
  <si>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</si>
  <si>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</si>
  <si>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</si>
  <si>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</si>
  <si>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</si>
  <si>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</si>
  <si>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</si>
  <si>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</si>
  <si>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</si>
  <si>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</si>
  <si>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</si>
  <si>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</si>
  <si>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</si>
  <si>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</si>
  <si>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</si>
  <si>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</si>
  <si>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</si>
  <si>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</si>
  <si>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</si>
  <si>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</si>
  <si>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</si>
  <si>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</si>
  <si>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</si>
  <si>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</si>
  <si>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</si>
  <si>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</si>
  <si>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</si>
  <si>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</si>
  <si>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</si>
  <si>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</si>
  <si>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</si>
  <si>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</si>
  <si>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</si>
  <si>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</si>
  <si>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</si>
  <si>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</si>
  <si>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</si>
  <si>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</si>
  <si>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</si>
  <si>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</si>
  <si>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</si>
  <si>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</si>
  <si>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</si>
  <si>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</si>
  <si>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</si>
  <si>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</si>
  <si>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</si>
  <si>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</si>
  <si>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</si>
  <si>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</si>
  <si>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</si>
  <si>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</si>
  <si>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</si>
  <si>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</si>
  <si>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</si>
  <si>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</si>
  <si>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</si>
  <si>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</si>
  <si>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</si>
  <si>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</si>
  <si>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</si>
  <si>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</si>
  <si>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</si>
  <si>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</si>
  <si>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</si>
  <si>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</si>
  <si>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</si>
  <si>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</si>
  <si>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</si>
  <si>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</si>
  <si>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</si>
  <si>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</si>
  <si>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</si>
  <si>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</si>
  <si>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</si>
  <si>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</si>
  <si>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</si>
  <si>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</si>
  <si>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</si>
  <si>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</si>
  <si>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</si>
  <si>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</si>
  <si>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</si>
  <si>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</si>
  <si>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</si>
  <si>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</si>
  <si>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</si>
  <si>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</si>
  <si>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</si>
  <si>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</si>
  <si>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</si>
  <si>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</si>
  <si>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</si>
  <si>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</si>
  <si>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</si>
  <si>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</si>
  <si>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</si>
  <si>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</si>
  <si>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</si>
  <si>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</si>
  <si>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</si>
  <si>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</si>
  <si>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</si>
  <si>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</si>
  <si>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</si>
  <si>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</si>
  <si>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</si>
  <si>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</si>
  <si>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</si>
  <si>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</si>
  <si>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</si>
  <si>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</si>
  <si>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</si>
  <si>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</si>
  <si>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</si>
  <si>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</si>
  <si>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</si>
  <si>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</si>
  <si>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</si>
  <si>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</si>
  <si>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</si>
  <si>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</si>
  <si>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</si>
  <si>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</si>
  <si>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</si>
  <si>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</si>
  <si>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</si>
  <si>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</si>
  <si>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</si>
  <si>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</si>
  <si>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</si>
  <si>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</si>
  <si>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</si>
  <si>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</si>
  <si>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</si>
  <si>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</si>
  <si>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</si>
  <si>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</si>
  <si>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</si>
  <si>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</si>
  <si>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</si>
  <si>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</si>
  <si>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</si>
  <si>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</si>
  <si>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</si>
  <si>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</si>
  <si>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</si>
  <si>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</si>
  <si>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</si>
  <si>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</si>
  <si>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</si>
  <si>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</si>
  <si>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</si>
  <si>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</si>
  <si>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</si>
  <si>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</si>
  <si>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</si>
  <si>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</si>
  <si>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</si>
  <si>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</si>
  <si>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</si>
  <si>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</si>
  <si>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</si>
  <si>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</si>
  <si>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</si>
  <si>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</si>
  <si>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</si>
  <si>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</si>
  <si>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</si>
  <si>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</si>
  <si>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</si>
  <si>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</si>
  <si>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</si>
  <si>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</si>
  <si>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</si>
  <si>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</si>
  <si>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</si>
  <si>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</si>
  <si>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</si>
  <si>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</si>
  <si>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</si>
  <si>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</si>
  <si>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</si>
  <si>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</si>
  <si>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</si>
  <si>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</si>
  <si>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</si>
  <si>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</si>
  <si>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</si>
  <si>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</si>
  <si>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</si>
  <si>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</si>
  <si>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</si>
  <si>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</si>
  <si>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</si>
  <si>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</si>
  <si>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</si>
  <si>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</si>
  <si>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</si>
  <si>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</si>
  <si>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</si>
  <si>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</si>
  <si>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</si>
  <si>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</si>
  <si>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</si>
  <si>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</si>
  <si>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</si>
  <si>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</si>
  <si>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</si>
  <si>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</si>
  <si>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</si>
  <si>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</si>
  <si>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</si>
  <si>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</si>
  <si>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</si>
  <si>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</si>
  <si>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</si>
  <si>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</si>
  <si>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</si>
  <si>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</si>
  <si>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</si>
  <si>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</si>
  <si>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</si>
  <si>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</si>
  <si>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</si>
  <si>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</si>
  <si>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</si>
  <si>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</si>
  <si>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</si>
  <si>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</si>
  <si>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</si>
  <si>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</si>
  <si>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</si>
  <si>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</si>
  <si>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</si>
  <si>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</si>
  <si>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</si>
  <si>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</si>
  <si>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</si>
  <si>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</si>
  <si>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</si>
  <si>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</si>
  <si>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</si>
  <si>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</si>
  <si>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</si>
  <si>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</si>
  <si>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</si>
  <si>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</si>
  <si>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</si>
  <si>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</si>
  <si>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</si>
  <si>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</si>
  <si>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</si>
  <si>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</si>
  <si>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</si>
  <si>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</si>
  <si>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</si>
  <si>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</si>
  <si>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</si>
  <si>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</si>
  <si>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</si>
  <si>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</si>
  <si>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</si>
  <si>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</si>
  <si>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</si>
  <si>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</si>
  <si>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</si>
  <si>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</si>
  <si>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</si>
  <si>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</si>
  <si>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</si>
  <si>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</si>
  <si>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</si>
  <si>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</si>
  <si>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</si>
  <si>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</si>
  <si>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</si>
  <si>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</si>
  <si>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</si>
  <si>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</si>
  <si>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</si>
  <si>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</si>
  <si>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</si>
  <si>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</si>
  <si>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</si>
  <si>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</si>
  <si>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</si>
  <si>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</si>
  <si>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</si>
  <si>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</si>
  <si>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</si>
  <si>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</si>
  <si>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</si>
  <si>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</si>
  <si>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</si>
  <si>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</si>
  <si>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</si>
  <si>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</si>
  <si>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</si>
  <si>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</si>
  <si>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</si>
  <si>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</si>
  <si>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</si>
  <si>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</si>
  <si>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</si>
  <si>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</si>
  <si>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</si>
  <si>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</si>
  <si>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</si>
  <si>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</si>
  <si>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</si>
  <si>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</si>
  <si>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</si>
  <si>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</si>
  <si>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</si>
  <si>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</si>
  <si>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</si>
  <si>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</si>
  <si>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</si>
  <si>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</si>
  <si>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</si>
  <si>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</si>
  <si>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</si>
  <si>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</si>
  <si>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</si>
  <si>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</si>
  <si>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</si>
  <si>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</si>
  <si>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</si>
  <si>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</si>
  <si>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</si>
  <si>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</si>
  <si>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</si>
  <si>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</si>
  <si>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</si>
  <si>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</si>
  <si>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</si>
  <si>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</si>
  <si>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</si>
  <si>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</si>
  <si>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</si>
  <si>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</si>
  <si>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</si>
  <si>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</si>
  <si>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</si>
  <si>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</si>
  <si>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</si>
  <si>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</si>
  <si>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</si>
  <si>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</si>
  <si>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</si>
  <si>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</si>
  <si>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</si>
  <si>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</si>
  <si>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</si>
  <si>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</si>
  <si>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</si>
  <si>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</si>
  <si>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</si>
  <si>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</si>
  <si>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</si>
  <si>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</si>
  <si>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</si>
  <si>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</si>
  <si>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</si>
  <si>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</si>
  <si>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</si>
  <si>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</si>
  <si>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</si>
  <si>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</si>
  <si>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</si>
  <si>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</si>
  <si>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</si>
  <si>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</si>
  <si>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</si>
  <si>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</si>
  <si>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</si>
  <si>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</si>
  <si>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</si>
  <si>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</si>
  <si>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</si>
  <si>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</si>
  <si>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</si>
  <si>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</si>
  <si>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</si>
  <si>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</si>
  <si>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</si>
  <si>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</si>
  <si>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</si>
  <si>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</si>
  <si>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</si>
  <si>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</si>
  <si>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</si>
  <si>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</si>
  <si>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</si>
  <si>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</si>
  <si>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</si>
  <si>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</si>
  <si>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</si>
  <si>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</si>
  <si>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</si>
  <si>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</si>
  <si>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</si>
  <si>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</si>
  <si>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</si>
  <si>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</si>
  <si>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</si>
  <si>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</si>
  <si>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</si>
  <si>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</si>
  <si>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</si>
  <si>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</si>
  <si>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</si>
  <si>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</si>
  <si>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</si>
  <si>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</si>
  <si>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</si>
  <si>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</si>
  <si>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</si>
  <si>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</si>
  <si>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</si>
  <si>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</si>
  <si>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</si>
  <si>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</si>
  <si>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</si>
  <si>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</si>
  <si>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</si>
  <si>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</si>
  <si>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</si>
  <si>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</si>
  <si>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</si>
  <si>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</si>
  <si>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</si>
  <si>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</si>
  <si>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</si>
  <si>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</si>
  <si>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</si>
  <si>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</si>
  <si>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</si>
  <si>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</si>
  <si>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</si>
  <si>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</si>
  <si>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</si>
  <si>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</si>
  <si>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</si>
  <si>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</si>
  <si>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</si>
  <si>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</si>
  <si>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</si>
  <si>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</si>
  <si>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</si>
  <si>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</si>
  <si>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</si>
  <si>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</si>
  <si>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</si>
  <si>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</si>
  <si>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</si>
  <si>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</si>
  <si>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</si>
  <si>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</si>
  <si>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</si>
  <si>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</si>
  <si>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</si>
  <si>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</si>
  <si>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</si>
  <si>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</si>
  <si>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</si>
  <si>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</si>
  <si>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</si>
  <si>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</si>
  <si>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</si>
  <si>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</si>
  <si>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</si>
  <si>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</si>
  <si>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</si>
  <si>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</si>
  <si>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</si>
  <si>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</si>
  <si>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</si>
  <si>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</si>
  <si>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</si>
  <si>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</si>
  <si>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</si>
  <si>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</si>
  <si>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</si>
  <si>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</si>
  <si>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</si>
  <si>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</si>
  <si>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</si>
  <si>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</si>
  <si>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</si>
  <si>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</si>
  <si>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</si>
  <si>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</si>
  <si>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</si>
  <si>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</si>
  <si>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</si>
  <si>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</si>
  <si>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</si>
  <si>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</si>
  <si>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</si>
  <si>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</si>
  <si>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</si>
  <si>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</si>
  <si>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</si>
  <si>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</si>
  <si>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</si>
  <si>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</si>
  <si>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</si>
  <si>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</si>
  <si>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</si>
  <si>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</si>
  <si>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</si>
  <si>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</si>
  <si>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</si>
  <si>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</si>
  <si>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</si>
  <si>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</si>
  <si>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</si>
  <si>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</si>
  <si>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</si>
  <si>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</si>
  <si>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</si>
  <si>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</si>
  <si>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</si>
  <si>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</si>
  <si>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</si>
  <si>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</si>
  <si>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</si>
  <si>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</si>
  <si>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</si>
  <si>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</si>
  <si>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</si>
  <si>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</si>
  <si>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</si>
  <si>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</si>
  <si>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</si>
  <si>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</si>
  <si>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</si>
  <si>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</si>
  <si>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</si>
  <si>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</si>
  <si>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</si>
  <si>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</si>
  <si>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</si>
  <si>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</si>
  <si>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</si>
  <si>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</si>
  <si>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</si>
  <si>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</si>
  <si>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</si>
  <si>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</si>
  <si>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</si>
  <si>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</si>
  <si>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</si>
  <si>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</si>
  <si>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</si>
  <si>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</si>
  <si>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</si>
  <si>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</si>
  <si>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</si>
  <si>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</si>
  <si>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</si>
  <si>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</si>
  <si>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</si>
  <si>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</si>
  <si>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</si>
  <si>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</si>
  <si>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</si>
  <si>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</si>
  <si>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</si>
  <si>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</si>
  <si>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</si>
  <si>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</si>
  <si>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</si>
  <si>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</si>
  <si>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</si>
  <si>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</si>
  <si>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</si>
  <si>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</si>
  <si>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</si>
  <si>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</si>
  <si>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</si>
  <si>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</si>
  <si>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</si>
  <si>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</si>
  <si>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</si>
  <si>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</si>
  <si>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</si>
  <si>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</si>
  <si>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</si>
  <si>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</si>
  <si>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</si>
  <si>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</si>
  <si>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</si>
  <si>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</si>
  <si>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</si>
  <si>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</si>
  <si>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</si>
  <si>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</si>
  <si>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</si>
  <si>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</si>
  <si>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</si>
  <si>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</si>
  <si>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</si>
  <si>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</si>
  <si>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</si>
  <si>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</si>
  <si>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</si>
  <si>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</si>
  <si>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</si>
  <si>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</si>
  <si>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</si>
  <si>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</si>
  <si>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</si>
  <si>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</si>
  <si>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</si>
  <si>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</si>
  <si>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</si>
  <si>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</si>
  <si>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</si>
  <si>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</si>
  <si>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</si>
  <si>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</si>
  <si>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</si>
  <si>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</si>
  <si>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</si>
  <si>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</si>
  <si>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</si>
  <si>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</si>
  <si>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</si>
  <si>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</si>
  <si>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</si>
  <si>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</si>
  <si>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</si>
  <si>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</si>
  <si>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</si>
  <si>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</si>
  <si>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</si>
  <si>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</si>
  <si>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</si>
  <si>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</si>
  <si>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</si>
  <si>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</si>
  <si>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</si>
  <si>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</si>
  <si>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</si>
  <si>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</si>
  <si>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</si>
  <si>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</si>
  <si>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</si>
  <si>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</si>
  <si>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</si>
  <si>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</si>
  <si>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</si>
  <si>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</si>
  <si>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</si>
  <si>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</si>
  <si>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</si>
  <si>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</si>
  <si>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</si>
  <si>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</si>
  <si>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</si>
  <si>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</si>
  <si>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</si>
  <si>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</si>
  <si>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</si>
  <si>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</si>
  <si>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</si>
  <si>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</si>
  <si>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</si>
  <si>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</si>
  <si>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</si>
  <si>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</si>
  <si>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</si>
  <si>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</si>
  <si>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</si>
  <si>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</si>
  <si>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</si>
  <si>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</si>
  <si>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</si>
  <si>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</si>
  <si>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</si>
  <si>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</si>
  <si>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</si>
  <si>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</si>
  <si>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</si>
  <si>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</si>
  <si>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</si>
  <si>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</si>
  <si>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</si>
  <si>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</si>
  <si>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</si>
  <si>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</si>
  <si>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</si>
  <si>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</si>
  <si>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</si>
  <si>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</si>
  <si>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</si>
  <si>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</si>
  <si>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</si>
  <si>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</si>
  <si>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</si>
  <si>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</si>
  <si>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</si>
  <si>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</si>
  <si>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</si>
  <si>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</si>
  <si>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</si>
  <si>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</si>
  <si>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</si>
  <si>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</si>
  <si>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</si>
  <si>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</si>
  <si>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</si>
  <si>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</si>
  <si>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</si>
  <si>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</si>
  <si>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</si>
  <si>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</si>
  <si>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</si>
  <si>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</si>
  <si>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</si>
  <si>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</si>
  <si>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</si>
  <si>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</si>
  <si>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</si>
  <si>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</si>
  <si>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</si>
  <si>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</si>
  <si>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</si>
  <si>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</si>
  <si>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</si>
  <si>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</si>
  <si>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</si>
  <si>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</si>
  <si>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</si>
  <si>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</si>
  <si>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</si>
  <si>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</si>
  <si>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</si>
  <si>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</si>
  <si>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</si>
  <si>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</si>
  <si>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</si>
  <si>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</si>
  <si>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</si>
  <si>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</si>
  <si>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</si>
  <si>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</si>
  <si>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</si>
  <si>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</si>
  <si>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</si>
  <si>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</si>
  <si>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</si>
  <si>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</si>
  <si>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</si>
  <si>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</si>
  <si>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</si>
  <si>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</si>
  <si>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</si>
  <si>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</si>
  <si>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</si>
  <si>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</si>
  <si>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</si>
  <si>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</si>
  <si>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</si>
  <si>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</si>
  <si>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</si>
  <si>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</si>
  <si>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</si>
  <si>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</si>
  <si>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</si>
  <si>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</si>
  <si>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</si>
  <si>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</si>
  <si>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</si>
  <si>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</si>
  <si>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</si>
  <si>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</si>
  <si>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</si>
  <si>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</si>
  <si>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</si>
  <si>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</si>
  <si>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</si>
  <si>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</si>
  <si>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</si>
  <si>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</si>
  <si>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</si>
  <si>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</si>
  <si>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</si>
  <si>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</si>
  <si>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</si>
  <si>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</si>
  <si>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</si>
  <si>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</si>
  <si>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</si>
  <si>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</si>
  <si>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</si>
  <si>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</si>
  <si>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</si>
  <si>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</si>
  <si>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</si>
  <si>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</si>
  <si>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</si>
  <si>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</si>
  <si>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</si>
  <si>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</si>
  <si>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</si>
  <si>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</si>
  <si>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</si>
  <si>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</si>
  <si>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</si>
  <si>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</si>
  <si>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</si>
  <si>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</si>
  <si>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</si>
  <si>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</si>
  <si>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</si>
  <si>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</si>
  <si>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</si>
  <si>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</si>
  <si>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</si>
  <si>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</si>
  <si>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</si>
  <si>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</si>
  <si>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</si>
  <si>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</si>
  <si>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</si>
  <si>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</si>
  <si>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</si>
  <si>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</si>
  <si>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</si>
  <si>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</si>
  <si>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</si>
  <si>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</si>
  <si>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</si>
  <si>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</si>
  <si>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</si>
  <si>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</si>
  <si>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</si>
  <si>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</si>
  <si>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</si>
  <si>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</si>
  <si>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</si>
  <si>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</si>
  <si>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</si>
  <si>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</si>
  <si>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</si>
  <si>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</si>
  <si>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</si>
  <si>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</si>
  <si>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</si>
  <si>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</si>
  <si>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</si>
  <si>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</si>
  <si>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</si>
  <si>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</si>
  <si>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</si>
  <si>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</si>
  <si>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</si>
  <si>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</si>
  <si>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</si>
  <si>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</si>
  <si>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</si>
  <si>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</si>
  <si>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</si>
  <si>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</si>
  <si>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</si>
  <si>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</si>
  <si>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</si>
  <si>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</si>
  <si>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</si>
  <si>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</si>
  <si>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</si>
  <si>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</si>
  <si>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</si>
  <si>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</si>
  <si>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</si>
  <si>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</si>
  <si>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</si>
  <si>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</si>
  <si>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</si>
  <si>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</si>
  <si>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</si>
  <si>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</si>
  <si>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</si>
  <si>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</si>
  <si>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</si>
  <si>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</si>
  <si>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</si>
  <si>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</si>
  <si>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</si>
  <si>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</si>
  <si>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</si>
  <si>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</si>
  <si>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</si>
  <si>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</si>
  <si>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</si>
  <si>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</si>
  <si>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</si>
  <si>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</si>
  <si>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</si>
  <si>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</si>
  <si>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</si>
  <si>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</si>
  <si>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</si>
  <si>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</si>
  <si>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</si>
  <si>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</si>
  <si>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</si>
  <si>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</si>
  <si>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</si>
  <si>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</si>
  <si>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</si>
  <si>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</si>
  <si>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</si>
  <si>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</si>
  <si>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</si>
  <si>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</si>
  <si>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</si>
  <si>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</si>
  <si>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</si>
  <si>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</si>
  <si>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</si>
  <si>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</si>
  <si>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</si>
  <si>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</si>
  <si>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</si>
  <si>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</si>
  <si>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</si>
  <si>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</si>
  <si>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</si>
  <si>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</si>
  <si>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</si>
  <si>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</si>
  <si>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</si>
  <si>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</si>
  <si>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</si>
  <si>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</si>
  <si>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</si>
  <si>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</si>
  <si>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</si>
  <si>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</si>
  <si>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</si>
  <si>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</si>
  <si>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</si>
  <si>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</si>
  <si>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</si>
  <si>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</si>
  <si>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</si>
  <si>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</si>
  <si>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</si>
  <si>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</si>
  <si>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</si>
  <si>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</si>
  <si>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</si>
  <si>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</si>
  <si>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</si>
  <si>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</si>
  <si>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</si>
  <si>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</si>
  <si>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</si>
  <si>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</si>
  <si>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</si>
  <si>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</si>
  <si>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</si>
  <si>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</si>
  <si>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</si>
  <si>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</si>
  <si>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</si>
  <si>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</si>
  <si>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</si>
  <si>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</si>
  <si>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</si>
  <si>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</si>
  <si>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</si>
  <si>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</si>
  <si>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</si>
  <si>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</si>
  <si>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</si>
  <si>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</si>
  <si>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</si>
  <si>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</si>
  <si>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</si>
  <si>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</si>
  <si>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</si>
  <si>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</si>
  <si>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</si>
  <si>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</si>
  <si>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</si>
  <si>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</si>
  <si>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</si>
  <si>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</si>
  <si>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</si>
  <si>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</si>
  <si>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</si>
  <si>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</si>
  <si>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</si>
  <si>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</si>
  <si>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</si>
  <si>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</si>
  <si>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</si>
  <si>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</si>
  <si>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</si>
  <si>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</si>
  <si>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</si>
  <si>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</si>
  <si>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</si>
  <si>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</si>
  <si>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</si>
  <si>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</si>
  <si>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</si>
  <si>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</si>
  <si>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</si>
  <si>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</si>
  <si>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</si>
  <si>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</si>
  <si>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</si>
  <si>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</si>
  <si>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</si>
  <si>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</si>
  <si>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</si>
  <si>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</si>
  <si>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</si>
  <si>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</si>
  <si>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</si>
  <si>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</si>
  <si>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</si>
  <si>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</si>
  <si>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</si>
  <si>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</si>
  <si>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</si>
  <si>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</si>
  <si>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</si>
  <si>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</si>
  <si>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</si>
  <si>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</si>
  <si>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</si>
  <si>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</si>
  <si>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</si>
  <si>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</si>
  <si>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</si>
  <si>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</si>
  <si>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</si>
  <si>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</si>
  <si>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</si>
  <si>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</si>
  <si>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</si>
  <si>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</si>
  <si>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</si>
  <si>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</si>
  <si>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</si>
  <si>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</si>
  <si>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</si>
  <si>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</si>
  <si>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</si>
  <si>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</si>
  <si>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</si>
  <si>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</si>
  <si>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</si>
  <si>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</si>
  <si>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</si>
  <si>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</si>
  <si>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</si>
  <si>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</si>
  <si>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</si>
  <si>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</si>
  <si>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</si>
  <si>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</si>
  <si>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</si>
  <si>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</si>
  <si>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</si>
  <si>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</si>
  <si>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</si>
  <si>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</si>
  <si>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</si>
  <si>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</si>
  <si>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</si>
  <si>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</si>
  <si>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</si>
  <si>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</si>
  <si>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</si>
  <si>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</si>
  <si>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</si>
  <si>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</si>
  <si>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</si>
  <si>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</si>
  <si>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</si>
  <si>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</si>
  <si>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</si>
  <si>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</si>
  <si>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</si>
  <si>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</si>
  <si>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</si>
  <si>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</si>
  <si>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</si>
  <si>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</si>
  <si>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</si>
  <si>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</si>
  <si>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</si>
  <si>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</si>
  <si>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</si>
  <si>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</si>
  <si>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</si>
  <si>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</si>
  <si>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</si>
  <si>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</si>
  <si>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</si>
  <si>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</si>
  <si>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</si>
  <si>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</si>
  <si>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</si>
  <si>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</si>
  <si>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</si>
  <si>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</si>
  <si>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</si>
  <si>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</si>
  <si>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</si>
  <si>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</si>
  <si>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</si>
  <si>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</si>
  <si>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</si>
  <si>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</si>
  <si>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</si>
  <si>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</si>
  <si>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</si>
  <si>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</si>
  <si>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</si>
  <si>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</si>
  <si>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</si>
  <si>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</si>
  <si>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</si>
  <si>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</si>
  <si>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</si>
  <si>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</si>
  <si>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</si>
  <si>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</si>
  <si>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</si>
  <si>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</si>
  <si>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</si>
  <si>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</si>
  <si>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</si>
  <si>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</si>
  <si>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</si>
  <si>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</si>
  <si>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</si>
  <si>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</si>
  <si>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</si>
  <si>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</si>
  <si>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</si>
  <si>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</si>
  <si>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</si>
  <si>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</si>
  <si>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</si>
  <si>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</si>
  <si>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</si>
  <si>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</si>
  <si>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</si>
  <si>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</si>
  <si>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</si>
  <si>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</si>
  <si>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</si>
  <si>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</si>
  <si>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</si>
  <si>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</si>
  <si>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</si>
  <si>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</si>
  <si>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</si>
  <si>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</si>
  <si>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</si>
  <si>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</si>
  <si>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</si>
  <si>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</si>
  <si>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</si>
  <si>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</si>
  <si>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</si>
  <si>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</si>
  <si>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</si>
  <si>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</si>
  <si>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</si>
  <si>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</si>
  <si>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</si>
  <si>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</si>
  <si>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</si>
  <si>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</si>
  <si>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</si>
  <si>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</si>
  <si>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</si>
  <si>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</si>
  <si>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</si>
  <si>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</si>
  <si>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</si>
  <si>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</si>
  <si>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</si>
  <si>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</si>
  <si>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</si>
  <si>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</si>
  <si>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</si>
  <si>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</si>
  <si>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</si>
  <si>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</si>
  <si>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</si>
  <si>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</si>
  <si>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</si>
  <si>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</si>
  <si>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</si>
  <si>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</si>
  <si>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</si>
  <si>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</si>
  <si>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</si>
  <si>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</si>
  <si>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</si>
  <si>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</si>
  <si>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</si>
  <si>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</si>
  <si>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</si>
  <si>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</si>
  <si>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</si>
  <si>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</si>
  <si>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</si>
  <si>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</si>
  <si>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</si>
  <si>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</si>
  <si>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</si>
  <si>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</si>
  <si>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</si>
  <si>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</si>
  <si>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</si>
  <si>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</si>
  <si>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</si>
  <si>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</si>
  <si>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</si>
  <si>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</si>
  <si>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</si>
  <si>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</si>
  <si>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</si>
  <si>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</si>
  <si>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</si>
  <si>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</si>
  <si>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</si>
  <si>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</si>
  <si>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</si>
  <si>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</si>
  <si>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</si>
  <si>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</si>
  <si>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</si>
  <si>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</si>
  <si>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</si>
  <si>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</si>
  <si>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</si>
  <si>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</si>
  <si>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</si>
  <si>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</si>
  <si>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</si>
  <si>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</si>
  <si>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</si>
  <si>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</si>
  <si>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</si>
  <si>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</si>
  <si>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</si>
  <si>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</si>
  <si>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</si>
  <si>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</si>
  <si>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</si>
  <si>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</si>
  <si>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</si>
  <si>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</si>
  <si>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</si>
  <si>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</si>
  <si>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</si>
  <si>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</si>
  <si>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</si>
  <si>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</si>
  <si>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</si>
  <si>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</si>
  <si>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</si>
  <si>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</si>
  <si>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</si>
  <si>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</si>
  <si>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</si>
  <si>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</si>
  <si>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</si>
  <si>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</si>
  <si>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</si>
  <si>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</si>
  <si>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</si>
  <si>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</si>
  <si>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</si>
  <si>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</si>
  <si>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</si>
  <si>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</si>
  <si>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</si>
  <si>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</si>
  <si>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</si>
  <si>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</si>
  <si>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</si>
  <si>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</si>
  <si>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</si>
  <si>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</si>
  <si>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</si>
  <si>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</si>
  <si>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</si>
  <si>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</si>
  <si>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</si>
  <si>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</si>
  <si>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</si>
  <si>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</si>
  <si>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</si>
  <si>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</si>
  <si>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</si>
  <si>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</si>
  <si>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</si>
  <si>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</si>
  <si>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</si>
  <si>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</si>
  <si>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</si>
  <si>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</si>
  <si>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</si>
  <si>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</si>
  <si>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</si>
  <si>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</si>
  <si>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</si>
  <si>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</si>
  <si>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</si>
  <si>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</si>
  <si>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</si>
  <si>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</si>
  <si>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</si>
  <si>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</si>
  <si>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</si>
  <si>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</si>
  <si>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</si>
  <si>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</si>
  <si>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</si>
  <si>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</si>
  <si>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</si>
  <si>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</si>
  <si>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</si>
  <si>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</si>
  <si>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</si>
  <si>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</si>
  <si>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</si>
  <si>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</si>
  <si>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</si>
  <si>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</si>
  <si>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</si>
  <si>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</si>
  <si>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</si>
  <si>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</si>
  <si>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</si>
  <si>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</si>
  <si>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</si>
  <si>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</si>
  <si>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</si>
  <si>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</si>
  <si>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</si>
  <si>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</si>
  <si>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</si>
  <si>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</si>
  <si>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</si>
  <si>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</si>
  <si>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</si>
  <si>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</si>
  <si>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</si>
  <si>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</si>
  <si>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</si>
  <si>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</si>
  <si>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</si>
  <si>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</si>
  <si>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</si>
  <si>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</si>
  <si>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</si>
  <si>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</si>
  <si>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</si>
  <si>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</si>
  <si>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</si>
  <si>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</si>
  <si>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</si>
  <si>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</si>
  <si>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</si>
  <si>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</si>
  <si>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</si>
  <si>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</si>
  <si>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</si>
  <si>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</si>
  <si>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</si>
  <si>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</si>
  <si>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</si>
  <si>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</si>
  <si>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</si>
  <si>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</si>
  <si>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</si>
  <si>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</si>
  <si>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</si>
  <si>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</si>
  <si>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</si>
  <si>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</si>
  <si>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</si>
  <si>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</si>
  <si>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</si>
  <si>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</si>
  <si>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</si>
  <si>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</si>
  <si>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</si>
  <si>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</si>
  <si>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</si>
  <si>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</si>
  <si>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</si>
  <si>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</si>
  <si>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</si>
  <si>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</si>
  <si>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</si>
  <si>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</si>
  <si>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</si>
  <si>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</si>
  <si>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</si>
  <si>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</si>
  <si>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</si>
  <si>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</si>
  <si>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</si>
  <si>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</si>
  <si>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</si>
  <si>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</si>
  <si>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</si>
  <si>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</si>
  <si>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</si>
  <si>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</si>
  <si>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</si>
  <si>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</si>
  <si>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</si>
  <si>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</si>
  <si>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</si>
  <si>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</si>
  <si>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</si>
  <si>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</si>
  <si>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</si>
  <si>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</si>
  <si>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</si>
  <si>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</si>
  <si>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</si>
  <si>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</si>
  <si>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</si>
  <si>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</si>
  <si>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</si>
  <si>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</si>
  <si>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</si>
  <si>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</si>
  <si>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</si>
  <si>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</si>
  <si>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</si>
  <si>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</si>
  <si>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</si>
  <si>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</si>
  <si>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</si>
  <si>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</si>
  <si>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</si>
  <si>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</si>
  <si>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</si>
  <si>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</si>
  <si>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</si>
  <si>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</si>
  <si>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</si>
  <si>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</si>
  <si>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</si>
  <si>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</si>
  <si>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</si>
  <si>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</si>
  <si>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</si>
  <si>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</si>
  <si>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</si>
  <si>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</si>
  <si>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</si>
  <si>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</si>
  <si>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</si>
  <si>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</si>
  <si>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</si>
  <si>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</si>
  <si>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</si>
  <si>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</si>
  <si>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</si>
  <si>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</si>
  <si>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</si>
  <si>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</si>
  <si>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</si>
  <si>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</si>
  <si>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</si>
  <si>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</si>
  <si>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</si>
  <si>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</si>
  <si>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</si>
  <si>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</si>
  <si>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</si>
  <si>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</si>
  <si>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</si>
  <si>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</si>
  <si>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</si>
  <si>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</si>
  <si>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</si>
  <si>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</si>
  <si>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</si>
  <si>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</si>
  <si>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</si>
  <si>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</si>
  <si>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</si>
  <si>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</si>
  <si>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</si>
  <si>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</si>
  <si>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</si>
  <si>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</si>
  <si>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</si>
  <si>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</si>
  <si>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</si>
  <si>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</si>
  <si>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</si>
  <si>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</si>
  <si>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</si>
  <si>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</si>
  <si>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</si>
  <si>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</si>
  <si>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</si>
  <si>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</si>
  <si>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</si>
  <si>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</si>
  <si>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</si>
  <si>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</si>
  <si>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</si>
  <si>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</si>
  <si>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</si>
  <si>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</si>
  <si>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</si>
  <si>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</si>
  <si>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</si>
  <si>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</si>
  <si>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</si>
  <si>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</si>
  <si>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</si>
  <si>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</si>
  <si>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</si>
  <si>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</si>
  <si>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</si>
  <si>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</si>
  <si>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</si>
  <si>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</si>
  <si>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</si>
  <si>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</si>
  <si>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</si>
  <si>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</si>
  <si>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</si>
  <si>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</si>
  <si>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</si>
  <si>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</si>
  <si>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</si>
  <si>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</si>
  <si>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</si>
  <si>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</si>
  <si>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</si>
  <si>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</si>
  <si>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</si>
  <si>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</si>
  <si>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</si>
  <si>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</si>
  <si>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</si>
  <si>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</si>
  <si>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</si>
  <si>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</si>
  <si>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</si>
  <si>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</si>
  <si>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</si>
  <si>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</si>
  <si>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</si>
  <si>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</si>
  <si>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</si>
  <si>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</si>
  <si>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</si>
  <si>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</si>
  <si>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</si>
  <si>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</si>
  <si>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</si>
  <si>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</si>
  <si>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</si>
  <si>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</si>
  <si>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</si>
  <si>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</si>
  <si>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</si>
  <si>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</si>
  <si>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</si>
  <si>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</si>
  <si>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</si>
  <si>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</si>
  <si>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</si>
  <si>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</si>
  <si>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</si>
  <si>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</si>
  <si>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</si>
  <si>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</si>
  <si>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</si>
  <si>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</si>
  <si>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</si>
  <si>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</si>
  <si>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</si>
  <si>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</si>
  <si>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</si>
  <si>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</si>
  <si>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</si>
  <si>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</si>
  <si>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</si>
  <si>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</si>
  <si>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</si>
  <si>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</si>
  <si>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</si>
  <si>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</si>
  <si>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</si>
  <si>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</si>
  <si>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</si>
  <si>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</si>
  <si>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</si>
  <si>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</si>
  <si>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</si>
  <si>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</si>
  <si>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</si>
  <si>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</si>
  <si>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</si>
  <si>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</si>
  <si>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</si>
  <si>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</si>
  <si>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</si>
  <si>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</si>
  <si>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</si>
  <si>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</si>
  <si>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</si>
  <si>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</si>
  <si>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</si>
  <si>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</si>
  <si>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</si>
  <si>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</si>
  <si>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</si>
  <si>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</si>
  <si>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</si>
  <si>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</si>
  <si>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</si>
  <si>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</si>
  <si>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</si>
  <si>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</si>
  <si>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</si>
  <si>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</si>
  <si>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</si>
  <si>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</si>
  <si>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</si>
  <si>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</si>
  <si>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</si>
  <si>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</si>
  <si>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</si>
  <si>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</si>
  <si>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</si>
  <si>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</si>
  <si>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</si>
  <si>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</si>
  <si>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</si>
  <si>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</si>
  <si>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</si>
  <si>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</si>
  <si>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</si>
  <si>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</si>
  <si>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</si>
  <si>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</si>
  <si>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</si>
  <si>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</si>
  <si>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</si>
  <si>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</si>
  <si>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</si>
  <si>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</si>
  <si>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</si>
  <si>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</si>
  <si>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</si>
  <si>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</si>
  <si>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</si>
  <si>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</si>
  <si>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</si>
  <si>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</si>
  <si>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</si>
  <si>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</si>
  <si>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</si>
  <si>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</si>
  <si>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</si>
  <si>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</si>
  <si>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</si>
  <si>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</si>
  <si>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</si>
  <si>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</si>
  <si>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</si>
  <si>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</si>
  <si>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</si>
  <si>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</si>
  <si>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</si>
  <si>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</si>
  <si>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</si>
  <si>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</si>
  <si>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</si>
  <si>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</si>
  <si>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</si>
  <si>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</si>
  <si>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</si>
  <si>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</si>
  <si>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</si>
  <si>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</si>
  <si>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</si>
  <si>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</si>
  <si>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</si>
  <si>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</si>
  <si>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</si>
  <si>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</si>
  <si>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</si>
  <si>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</si>
  <si>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</si>
  <si>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</si>
  <si>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</si>
  <si>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</si>
  <si>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</si>
  <si>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</si>
  <si>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</si>
  <si>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</si>
  <si>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</si>
  <si>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</si>
  <si>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</si>
  <si>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</si>
  <si>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</si>
  <si>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</si>
  <si>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</si>
  <si>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</si>
  <si>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</si>
  <si>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</si>
  <si>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</si>
  <si>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</si>
  <si>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</si>
  <si>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</si>
  <si>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</si>
  <si>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</si>
  <si>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</si>
  <si>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</si>
  <si>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</si>
  <si>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</si>
  <si>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</si>
  <si>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</si>
  <si>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</si>
  <si>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</si>
  <si>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</si>
  <si>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</si>
  <si>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</si>
  <si>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</si>
  <si>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</si>
  <si>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</si>
  <si>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</si>
  <si>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</si>
  <si>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</si>
  <si>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</si>
  <si>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</si>
  <si>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</si>
  <si>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</si>
  <si>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</si>
  <si>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</si>
  <si>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</si>
  <si>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</si>
  <si>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</si>
  <si>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</si>
  <si>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</si>
  <si>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</si>
  <si>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</si>
  <si>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</si>
  <si>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</si>
  <si>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</si>
  <si>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</si>
  <si>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</si>
  <si>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</si>
  <si>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</si>
  <si>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</si>
  <si>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</si>
  <si>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</si>
  <si>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</si>
  <si>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</si>
  <si>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</si>
  <si>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</si>
  <si>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</si>
  <si>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</si>
  <si>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</si>
  <si>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</si>
  <si>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</si>
  <si>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</si>
  <si>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</si>
  <si>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</si>
  <si>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</si>
  <si>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</si>
  <si>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</si>
  <si>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</si>
  <si>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</si>
  <si>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</si>
  <si>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</si>
  <si>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</si>
  <si>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</si>
  <si>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</si>
  <si>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</si>
  <si>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</si>
  <si>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</si>
  <si>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</si>
  <si>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</si>
  <si>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</si>
  <si>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</si>
  <si>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</si>
  <si>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</si>
  <si>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</si>
  <si>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</si>
  <si>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</si>
  <si>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</si>
  <si>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</si>
  <si>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</si>
  <si>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</si>
  <si>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</si>
  <si>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</si>
  <si>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</si>
  <si>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</si>
  <si>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</si>
  <si>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</si>
  <si>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</si>
  <si>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</si>
  <si>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</si>
  <si>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</si>
  <si>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</si>
  <si>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</si>
  <si>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</si>
  <si>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</si>
  <si>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</si>
  <si>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</si>
  <si>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</si>
  <si>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</si>
  <si>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</si>
  <si>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</si>
  <si>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</si>
  <si>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</si>
  <si>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</si>
  <si>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</si>
  <si>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</si>
  <si>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</si>
  <si>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</si>
  <si>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</si>
  <si>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</si>
  <si>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</si>
  <si>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</si>
  <si>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</si>
  <si>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</si>
  <si>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</si>
  <si>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</si>
  <si>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</si>
  <si>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</si>
  <si>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</si>
  <si>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</si>
  <si>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</si>
  <si>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</si>
  <si>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</si>
  <si>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</si>
  <si>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</si>
  <si>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</si>
  <si>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</si>
  <si>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</si>
  <si>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</si>
  <si>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</si>
  <si>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</si>
  <si>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</si>
  <si>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</si>
  <si>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</si>
  <si>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</si>
  <si>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</si>
  <si>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</si>
  <si>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</si>
  <si>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</si>
  <si>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</si>
  <si>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</si>
  <si>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</si>
  <si>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</si>
  <si>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</si>
  <si>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</si>
  <si>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</si>
  <si>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</si>
  <si>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</si>
  <si>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</si>
  <si>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</si>
  <si>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</si>
  <si>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</si>
  <si>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</si>
  <si>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</si>
  <si>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</si>
  <si>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</si>
  <si>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</si>
  <si>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</si>
  <si>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</si>
  <si>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</si>
  <si>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</si>
  <si>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</si>
  <si>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</si>
  <si>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</si>
  <si>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</si>
  <si>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</si>
  <si>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</si>
  <si>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</si>
  <si>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</si>
  <si>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</si>
  <si>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</si>
  <si>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</si>
  <si>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</si>
  <si>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</si>
  <si>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</si>
  <si>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</si>
  <si>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</si>
  <si>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</si>
  <si>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</si>
  <si>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</si>
  <si>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</si>
  <si>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</si>
  <si>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</si>
  <si>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</si>
  <si>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</si>
  <si>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</si>
  <si>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</si>
  <si>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</si>
  <si>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</si>
  <si>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</si>
  <si>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</si>
  <si>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</si>
  <si>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</si>
  <si>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</si>
  <si>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</si>
  <si>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</si>
  <si>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</si>
  <si>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</si>
  <si>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</si>
  <si>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</si>
  <si>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</si>
  <si>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</si>
  <si>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</si>
  <si>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</si>
  <si>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</si>
  <si>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</si>
  <si>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</si>
  <si>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</si>
  <si>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</si>
  <si>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</si>
  <si>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</si>
  <si>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</si>
  <si>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</si>
  <si>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</si>
  <si>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</si>
  <si>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</si>
  <si>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</si>
  <si>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</si>
  <si>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</si>
  <si>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</si>
  <si>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</si>
  <si>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</si>
  <si>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</si>
  <si>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</si>
  <si>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</si>
  <si>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</si>
  <si>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</si>
  <si>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</si>
  <si>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</si>
  <si>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</si>
  <si>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</si>
  <si>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</si>
  <si>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</si>
  <si>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</si>
  <si>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</si>
  <si>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</si>
  <si>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</si>
  <si>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</si>
  <si>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</si>
  <si>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</si>
  <si>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</si>
  <si>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</si>
  <si>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</si>
  <si>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</si>
  <si>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</si>
  <si>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</si>
  <si>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</si>
  <si>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</si>
  <si>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</si>
  <si>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</si>
  <si>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</si>
  <si>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</si>
  <si>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</si>
  <si>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</si>
  <si>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</si>
  <si>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</si>
  <si>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</si>
  <si>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</si>
  <si>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</si>
  <si>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</si>
  <si>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</si>
  <si>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</si>
  <si>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</si>
  <si>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</si>
  <si>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</si>
  <si>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</si>
  <si>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</si>
  <si>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</si>
  <si>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</si>
  <si>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</si>
  <si>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</si>
  <si>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</si>
  <si>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</si>
  <si>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</si>
  <si>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</si>
  <si>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</si>
  <si>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</si>
  <si>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</si>
  <si>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</si>
  <si>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</si>
  <si>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</si>
  <si>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</si>
  <si>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</si>
  <si>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</si>
  <si>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</si>
  <si>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</si>
  <si>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</si>
  <si>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</si>
  <si>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</si>
  <si>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</si>
  <si>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</si>
  <si>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</si>
  <si>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</si>
  <si>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</si>
  <si>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</si>
  <si>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</si>
  <si>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</si>
  <si>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</si>
  <si>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</si>
  <si>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</si>
  <si>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</si>
  <si>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</si>
  <si>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</si>
  <si>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</si>
  <si>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</si>
  <si>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</si>
  <si>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</si>
  <si>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</si>
  <si>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</si>
  <si>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</si>
  <si>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</si>
  <si>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</si>
  <si>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</si>
  <si>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</si>
  <si>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</si>
  <si>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</si>
  <si>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</si>
  <si>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</si>
  <si>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</si>
  <si>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</si>
  <si>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</si>
  <si>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</si>
  <si>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</si>
  <si>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</si>
  <si>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</si>
  <si>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</si>
  <si>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</si>
  <si>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</si>
  <si>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</si>
  <si>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</si>
  <si>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</si>
  <si>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</si>
  <si>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</si>
  <si>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</si>
  <si>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</si>
  <si>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</si>
  <si>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</si>
  <si>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</si>
  <si>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</si>
  <si>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</si>
  <si>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</si>
  <si>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</si>
  <si>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</si>
  <si>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</si>
  <si>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</si>
  <si>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</si>
  <si>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</si>
  <si>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</si>
  <si>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</si>
  <si>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</si>
  <si>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</si>
  <si>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</si>
  <si>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</si>
  <si>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</si>
  <si>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</si>
  <si>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</si>
  <si>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</si>
  <si>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</si>
  <si>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</si>
  <si>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</si>
  <si>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</si>
  <si>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</si>
  <si>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</si>
  <si>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</si>
  <si>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</si>
  <si>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</si>
  <si>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</si>
  <si>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</si>
  <si>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</si>
  <si>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</si>
  <si>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</si>
  <si>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</si>
  <si>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</si>
  <si>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</si>
  <si>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</si>
  <si>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</si>
  <si>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</si>
  <si>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</si>
  <si>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</si>
  <si>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</si>
  <si>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</si>
  <si>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</si>
  <si>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</si>
  <si>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</si>
  <si>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</si>
  <si>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</si>
  <si>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</si>
  <si>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</si>
  <si>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</si>
  <si>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</si>
  <si>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</si>
  <si>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</si>
  <si>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</si>
  <si>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</si>
  <si>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</si>
  <si>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</si>
  <si>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</si>
  <si>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</si>
  <si>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</si>
  <si>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</si>
  <si>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</si>
  <si>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</si>
  <si>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</si>
  <si>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</si>
  <si>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</si>
  <si>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</si>
  <si>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</si>
  <si>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</si>
  <si>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</si>
  <si>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</si>
  <si>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</si>
  <si>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</si>
  <si>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</si>
  <si>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</si>
  <si>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</si>
  <si>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</si>
  <si>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</si>
  <si>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</si>
  <si>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</si>
  <si>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</si>
  <si>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</si>
  <si>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</si>
  <si>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</si>
  <si>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</si>
  <si>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</si>
  <si>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</si>
  <si>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</si>
  <si>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</si>
  <si>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</si>
  <si>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</si>
  <si>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</si>
  <si>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</si>
  <si>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</si>
  <si>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</si>
  <si>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</si>
  <si>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</si>
  <si>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</si>
  <si>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</si>
  <si>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</si>
  <si>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</si>
  <si>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</si>
  <si>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</si>
  <si>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</si>
  <si>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</si>
  <si>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</si>
  <si>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</si>
  <si>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</si>
  <si>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</si>
  <si>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</si>
  <si>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</si>
  <si>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</si>
  <si>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</si>
  <si>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</si>
  <si>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</si>
  <si>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</si>
  <si>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</si>
  <si>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</si>
  <si>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</si>
  <si>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</si>
  <si>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</si>
  <si>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</si>
  <si>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</si>
  <si>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</si>
  <si>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</si>
  <si>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</si>
  <si>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</si>
  <si>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</si>
  <si>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</si>
  <si>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</si>
  <si>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</si>
  <si>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</si>
  <si>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</si>
  <si>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</si>
  <si>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</si>
  <si>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</si>
  <si>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</si>
  <si>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</si>
  <si>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</si>
  <si>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</si>
  <si>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</si>
  <si>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</si>
  <si>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</si>
  <si>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</si>
  <si>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</si>
  <si>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</si>
  <si>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</si>
  <si>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</si>
  <si>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</si>
  <si>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</si>
  <si>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</si>
  <si>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</si>
  <si>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</si>
  <si>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</si>
  <si>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</si>
  <si>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</si>
  <si>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</si>
  <si>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</si>
  <si>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</si>
  <si>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</si>
  <si>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</si>
  <si>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</si>
  <si>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</si>
  <si>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</si>
  <si>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</si>
  <si>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</si>
  <si>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</si>
  <si>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</si>
  <si>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</si>
  <si>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</si>
  <si>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</si>
  <si>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</si>
  <si>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</si>
  <si>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</si>
  <si>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</si>
  <si>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</si>
  <si>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</si>
  <si>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</si>
  <si>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</si>
  <si>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</si>
  <si>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</si>
  <si>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</si>
  <si>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</si>
  <si>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</si>
  <si>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</si>
  <si>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</si>
  <si>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</si>
  <si>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</si>
  <si>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</si>
  <si>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</si>
  <si>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</si>
  <si>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</si>
  <si>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</si>
  <si>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</si>
  <si>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</si>
  <si>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</si>
  <si>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</si>
  <si>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</si>
  <si>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</si>
  <si>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</si>
  <si>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</si>
  <si>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</si>
  <si>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</si>
  <si>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</si>
  <si>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</si>
  <si>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</si>
  <si>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</si>
  <si>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</si>
  <si>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</si>
  <si>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</si>
  <si>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</si>
  <si>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</si>
  <si>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</si>
  <si>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</si>
  <si>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</si>
  <si>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</si>
  <si>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</si>
  <si>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</si>
  <si>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</si>
  <si>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</si>
  <si>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</si>
  <si>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</si>
  <si>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</si>
  <si>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</si>
  <si>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</si>
  <si>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</si>
  <si>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</si>
  <si>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</si>
  <si>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</si>
  <si>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</si>
  <si>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</si>
  <si>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</si>
  <si>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</si>
  <si>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</si>
  <si>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</si>
  <si>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</si>
  <si>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</si>
  <si>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</si>
  <si>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</si>
  <si>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</si>
  <si>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</si>
  <si>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</si>
  <si>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</si>
  <si>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</si>
  <si>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</si>
  <si>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</si>
  <si>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</si>
  <si>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</si>
  <si>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</si>
  <si>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</si>
  <si>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</si>
  <si>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</si>
  <si>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</si>
  <si>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</si>
  <si>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</si>
  <si>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</si>
  <si>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</si>
  <si>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</si>
  <si>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</si>
  <si>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</si>
  <si>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</si>
  <si>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</si>
  <si>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</si>
  <si>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</si>
  <si>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</si>
  <si>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</si>
  <si>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</si>
  <si>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</si>
  <si>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</si>
  <si>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</si>
  <si>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</si>
  <si>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</si>
  <si>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</si>
  <si>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</si>
  <si>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</si>
  <si>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</si>
  <si>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</si>
  <si>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</si>
  <si>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</si>
  <si>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</si>
  <si>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</si>
  <si>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</si>
  <si>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</si>
  <si>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</si>
  <si>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</si>
  <si>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</si>
  <si>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</si>
  <si>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</si>
  <si>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</si>
  <si>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</si>
  <si>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</si>
  <si>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</si>
  <si>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</si>
  <si>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</si>
  <si>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</si>
  <si>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</si>
  <si>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</si>
  <si>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</si>
  <si>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</si>
  <si>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</si>
  <si>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</si>
  <si>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</si>
  <si>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</si>
  <si>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</si>
  <si>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</si>
  <si>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</si>
  <si>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</si>
  <si>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</si>
  <si>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</si>
  <si>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</si>
  <si>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</si>
  <si>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</si>
  <si>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</si>
  <si>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</si>
  <si>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</si>
  <si>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</si>
  <si>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</si>
  <si>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</si>
  <si>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</si>
  <si>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</si>
  <si>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</si>
  <si>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</si>
  <si>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</si>
  <si>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</si>
  <si>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</si>
  <si>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</si>
  <si>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</si>
  <si>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</si>
  <si>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</si>
  <si>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</si>
  <si>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</si>
  <si>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</si>
  <si>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</si>
  <si>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</si>
  <si>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</si>
  <si>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</si>
  <si>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</si>
  <si>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</si>
  <si>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</si>
  <si>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</si>
  <si>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</si>
  <si>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</si>
  <si>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</si>
  <si>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</si>
  <si>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</si>
  <si>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</si>
  <si>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</si>
  <si>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</si>
  <si>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</si>
  <si>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</si>
  <si>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</si>
  <si>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</si>
  <si>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</si>
  <si>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</si>
  <si>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</si>
  <si>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</si>
  <si>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</si>
  <si>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</si>
  <si>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</si>
  <si>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</si>
  <si>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</si>
  <si>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</si>
  <si>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</si>
  <si>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</si>
  <si>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</si>
  <si>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</si>
  <si>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</si>
  <si>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</si>
  <si>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</si>
  <si>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</si>
  <si>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</si>
  <si>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</si>
  <si>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</si>
  <si>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</si>
  <si>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</si>
  <si>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</si>
  <si>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</si>
  <si>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</si>
  <si>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</si>
  <si>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</si>
  <si>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</si>
  <si>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</si>
  <si>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</si>
  <si>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</si>
  <si>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</si>
  <si>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</si>
  <si>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</si>
  <si>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</si>
  <si>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</si>
  <si>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</si>
  <si>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</si>
  <si>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</si>
  <si>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</si>
  <si>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</si>
  <si>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</si>
  <si>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</si>
  <si>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</si>
  <si>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</si>
  <si>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</si>
  <si>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</si>
  <si>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</si>
  <si>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</si>
  <si>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</si>
  <si>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</si>
  <si>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</si>
  <si>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</si>
  <si>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</si>
  <si>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</si>
  <si>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</si>
  <si>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</si>
  <si>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</si>
  <si>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</si>
  <si>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</si>
  <si>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</si>
  <si>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</si>
  <si>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</si>
  <si>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</si>
  <si>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</si>
  <si>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</si>
  <si>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</si>
  <si>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</si>
  <si>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</si>
  <si>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</si>
  <si>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</si>
  <si>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</si>
  <si>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</si>
  <si>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</si>
  <si>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</si>
  <si>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</si>
  <si>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</si>
  <si>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</si>
  <si>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</si>
  <si>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</si>
  <si>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</si>
  <si>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</si>
  <si>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</si>
  <si>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</si>
  <si>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</si>
  <si>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</si>
  <si>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</si>
  <si>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</si>
  <si>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</si>
  <si>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</si>
  <si>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</si>
  <si>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</si>
  <si>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</si>
  <si>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</si>
  <si>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</si>
  <si>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</si>
  <si>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</si>
  <si>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</si>
  <si>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</si>
  <si>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</si>
  <si>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</si>
  <si>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</si>
  <si>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</si>
  <si>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</si>
  <si>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</si>
  <si>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</si>
  <si>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</si>
  <si>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</si>
  <si>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</si>
  <si>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</si>
  <si>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</si>
  <si>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</si>
  <si>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</si>
  <si>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</si>
  <si>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</si>
  <si>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</si>
  <si>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</si>
  <si>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</si>
  <si>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</si>
  <si>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</si>
  <si>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</si>
  <si>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</si>
  <si>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</si>
  <si>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</si>
  <si>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</si>
  <si>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</si>
  <si>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</si>
  <si>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</si>
  <si>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</si>
  <si>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</si>
  <si>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</si>
  <si>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</si>
  <si>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</si>
  <si>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</si>
  <si>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</si>
  <si>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</si>
  <si>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</si>
  <si>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</si>
  <si>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</si>
  <si>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</si>
  <si>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</si>
  <si>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</si>
  <si>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</si>
  <si>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</si>
  <si>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</si>
  <si>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</si>
  <si>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</si>
  <si>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</si>
  <si>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</si>
  <si>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</si>
  <si>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</si>
  <si>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</si>
  <si>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</si>
  <si>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</si>
  <si>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</si>
  <si>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</si>
  <si>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</si>
  <si>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</si>
  <si>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</si>
  <si>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</si>
  <si>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</si>
  <si>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</si>
  <si>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</si>
  <si>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</si>
  <si>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</si>
  <si>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</si>
  <si>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</si>
  <si>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</si>
  <si>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</si>
  <si>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</si>
  <si>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</si>
  <si>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</si>
  <si>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</si>
  <si>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</si>
  <si>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</si>
  <si>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</si>
  <si>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</si>
  <si>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</si>
  <si>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</si>
  <si>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</si>
  <si>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</si>
  <si>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</si>
  <si>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</si>
  <si>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</si>
  <si>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</si>
  <si>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</si>
  <si>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</si>
  <si>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</si>
  <si>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</si>
  <si>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</si>
  <si>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</si>
  <si>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</si>
  <si>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</si>
  <si>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</si>
  <si>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</si>
  <si>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</si>
  <si>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</si>
  <si>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</si>
  <si>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</si>
  <si>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</si>
  <si>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</si>
  <si>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</si>
  <si>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</si>
  <si>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</si>
  <si>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</si>
  <si>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</si>
  <si>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</si>
  <si>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</si>
  <si>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</si>
  <si>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</si>
  <si>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</si>
  <si>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</si>
  <si>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</si>
  <si>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</si>
  <si>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</si>
  <si>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</si>
  <si>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</si>
  <si>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</si>
  <si>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</si>
  <si>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</si>
  <si>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</si>
  <si>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</si>
  <si>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</si>
  <si>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</si>
  <si>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</si>
  <si>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</si>
  <si>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</si>
  <si>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</si>
  <si>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</si>
  <si>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</si>
  <si>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</si>
  <si>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</si>
  <si>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</si>
  <si>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</si>
  <si>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</si>
  <si>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</si>
  <si>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</si>
  <si>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</si>
  <si>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</si>
  <si>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</si>
  <si>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</si>
  <si>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</si>
  <si>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</si>
  <si>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</si>
  <si>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</si>
  <si>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</si>
  <si>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</si>
  <si>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</si>
  <si>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</si>
  <si>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</si>
  <si>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</si>
  <si>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</si>
  <si>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</si>
  <si>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</si>
  <si>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</si>
  <si>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</si>
  <si>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</si>
  <si>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</si>
  <si>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</si>
  <si>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</si>
  <si>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</si>
  <si>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</si>
  <si>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</si>
  <si>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</si>
  <si>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</si>
  <si>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</si>
  <si>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</si>
  <si>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</si>
  <si>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</si>
  <si>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</si>
  <si>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</si>
  <si>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</si>
  <si>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</si>
  <si>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</si>
  <si>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</si>
  <si>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</si>
  <si>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</si>
  <si>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</si>
  <si>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</si>
  <si>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</si>
  <si>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</si>
  <si>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</si>
  <si>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</si>
  <si>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</si>
  <si>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</si>
  <si>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</si>
  <si>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</si>
  <si>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</si>
  <si>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</si>
  <si>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</si>
  <si>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</si>
  <si>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</si>
  <si>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</si>
  <si>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</si>
  <si>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</si>
  <si>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</si>
  <si>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</si>
  <si>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</si>
  <si>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</si>
  <si>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</si>
  <si>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</si>
  <si>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</si>
  <si>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</si>
  <si>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</si>
  <si>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</si>
  <si>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</si>
  <si>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</si>
  <si>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</si>
  <si>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</si>
  <si>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</si>
  <si>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</si>
  <si>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</si>
  <si>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</si>
  <si>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</si>
  <si>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</si>
  <si>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</si>
  <si>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</si>
  <si>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</si>
  <si>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</si>
  <si>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</si>
  <si>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</si>
  <si>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</si>
  <si>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</si>
  <si>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</si>
  <si>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</si>
  <si>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</si>
  <si>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</si>
  <si>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</si>
  <si>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</si>
  <si>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</si>
  <si>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</si>
  <si>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</si>
  <si>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</si>
  <si>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</si>
  <si>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</si>
  <si>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</si>
  <si>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</si>
  <si>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</si>
  <si>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</si>
  <si>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</si>
  <si>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</si>
  <si>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</si>
  <si>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</si>
  <si>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</si>
  <si>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</si>
  <si>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</si>
  <si>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</si>
  <si>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</si>
  <si>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</si>
  <si>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</si>
  <si>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</si>
  <si>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</si>
  <si>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</si>
  <si>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</si>
  <si>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</si>
  <si>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</si>
  <si>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</si>
  <si>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</si>
  <si>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</si>
  <si>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</si>
  <si>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</si>
  <si>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</si>
  <si>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</si>
  <si>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</si>
  <si>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</si>
  <si>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</si>
  <si>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</si>
  <si>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</si>
  <si>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</si>
  <si>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</si>
  <si>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</si>
  <si>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</si>
  <si>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</si>
  <si>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</si>
  <si>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</si>
  <si>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</si>
  <si>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</si>
  <si>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</si>
  <si>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</si>
  <si>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</si>
  <si>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</si>
  <si>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</si>
  <si>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</si>
  <si>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</si>
  <si>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</si>
  <si>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</si>
  <si>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</si>
  <si>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</si>
  <si>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</si>
  <si>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</si>
  <si>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</si>
  <si>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</si>
  <si>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</si>
  <si>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</si>
  <si>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</si>
  <si>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</si>
  <si>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</si>
  <si>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</si>
  <si>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</si>
  <si>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</si>
  <si>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</si>
  <si>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</si>
  <si>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</si>
  <si>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</si>
  <si>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</si>
  <si>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</si>
  <si>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</si>
  <si>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</si>
  <si>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</si>
  <si>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</si>
  <si>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</si>
  <si>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</si>
  <si>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</si>
  <si>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</si>
  <si>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</si>
  <si>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</si>
  <si>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</si>
  <si>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</si>
  <si>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</si>
  <si>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</si>
  <si>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</si>
  <si>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</si>
  <si>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</si>
  <si>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</si>
  <si>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</si>
  <si>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</si>
  <si>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</si>
  <si>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</si>
  <si>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</si>
  <si>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</si>
  <si>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</si>
  <si>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</si>
  <si>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</si>
  <si>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</si>
  <si>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</si>
  <si>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</si>
  <si>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</si>
  <si>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</si>
  <si>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</si>
  <si>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</si>
  <si>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</si>
  <si>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</si>
  <si>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</si>
  <si>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</si>
  <si>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</si>
  <si>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</si>
  <si>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</si>
  <si>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</si>
  <si>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</si>
  <si>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</si>
  <si>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</si>
  <si>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</si>
  <si>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</si>
  <si>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</si>
  <si>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</si>
  <si>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</si>
  <si>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</si>
  <si>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</si>
  <si>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</si>
  <si>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</si>
  <si>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</si>
  <si>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</si>
  <si>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</si>
  <si>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</si>
  <si>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</si>
  <si>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</si>
  <si>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</si>
  <si>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</si>
  <si>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</si>
  <si>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</si>
  <si>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</si>
  <si>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</si>
  <si>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</si>
  <si>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</si>
  <si>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</si>
  <si>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</si>
  <si>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</si>
  <si>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</si>
  <si>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</si>
  <si>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</si>
  <si>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</si>
  <si>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</si>
  <si>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</si>
  <si>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</si>
  <si>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</si>
  <si>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</si>
  <si>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</si>
  <si>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</si>
  <si>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</si>
  <si>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</si>
  <si>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</si>
  <si>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</si>
  <si>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</si>
  <si>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</si>
  <si>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</si>
  <si>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</si>
  <si>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</si>
  <si>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</si>
  <si>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</si>
  <si>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</si>
  <si>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</si>
  <si>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</si>
  <si>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</si>
  <si>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</si>
  <si>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</si>
  <si>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</si>
  <si>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</si>
  <si>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</si>
  <si>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</si>
  <si>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</si>
  <si>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</si>
  <si>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</si>
  <si>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</si>
  <si>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</si>
  <si>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</si>
  <si>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</si>
  <si>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</si>
  <si>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</si>
  <si>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</si>
  <si>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</si>
  <si>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</si>
  <si>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</si>
  <si>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</si>
  <si>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</si>
  <si>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</si>
  <si>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</si>
  <si>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</si>
  <si>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</si>
  <si>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</si>
  <si>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</si>
  <si>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</si>
  <si>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</si>
  <si>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</si>
  <si>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</si>
  <si>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</si>
  <si>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</si>
  <si>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</si>
  <si>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</si>
  <si>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</si>
  <si>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</si>
  <si>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</si>
  <si>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</si>
  <si>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</si>
  <si>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</si>
  <si>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</si>
  <si>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</si>
  <si>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</si>
  <si>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</si>
  <si>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</si>
  <si>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</si>
  <si>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</si>
  <si>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</si>
  <si>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</si>
  <si>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</si>
  <si>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</si>
  <si>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</si>
  <si>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</si>
  <si>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</si>
  <si>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</si>
  <si>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</si>
  <si>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</si>
  <si>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</si>
  <si>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</si>
  <si>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</si>
  <si>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</si>
  <si>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</si>
  <si>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</si>
  <si>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</si>
  <si>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</si>
  <si>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</si>
  <si>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</si>
  <si>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</si>
  <si>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</si>
  <si>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</si>
  <si>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</si>
  <si>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</si>
  <si>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</si>
  <si>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</si>
  <si>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</si>
  <si>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</si>
  <si>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</si>
  <si>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</si>
  <si>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</si>
  <si>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</si>
  <si>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</si>
  <si>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</si>
  <si>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</si>
  <si>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</si>
  <si>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</si>
  <si>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</si>
  <si>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</si>
  <si>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</si>
  <si>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</si>
  <si>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</si>
  <si>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</si>
  <si>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</si>
  <si>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</si>
  <si>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</si>
  <si>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</si>
  <si>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</si>
  <si>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</si>
  <si>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</si>
  <si>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</si>
  <si>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</si>
  <si>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</si>
  <si>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</si>
  <si>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</si>
  <si>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</si>
  <si>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</si>
  <si>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</si>
  <si>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</si>
  <si>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</si>
  <si>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</si>
  <si>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</si>
  <si>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</si>
  <si>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</si>
  <si>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</si>
  <si>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</si>
  <si>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</si>
  <si>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</si>
  <si>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</si>
  <si>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</si>
  <si>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</si>
  <si>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</si>
  <si>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</si>
  <si>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</si>
  <si>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</si>
  <si>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</si>
  <si>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</si>
  <si>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</si>
  <si>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</si>
  <si>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</si>
  <si>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</si>
  <si>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</si>
  <si>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</si>
  <si>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</si>
  <si>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</si>
  <si>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</si>
  <si>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</si>
  <si>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</si>
  <si>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</si>
  <si>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</si>
  <si>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</si>
  <si>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</si>
  <si>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</si>
  <si>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</si>
  <si>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</si>
  <si>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</si>
  <si>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</si>
  <si>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</si>
  <si>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</si>
  <si>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</si>
  <si>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</si>
  <si>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</si>
  <si>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</si>
  <si>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</si>
  <si>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</si>
  <si>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</si>
  <si>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</si>
  <si>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</si>
  <si>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</si>
  <si>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</si>
  <si>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</si>
  <si>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</si>
  <si>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</si>
  <si>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</si>
  <si>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</si>
  <si>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</si>
  <si>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</si>
  <si>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</si>
  <si>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</si>
  <si>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</si>
  <si>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</si>
  <si>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</si>
  <si>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</si>
  <si>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</si>
  <si>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</si>
  <si>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</si>
  <si>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</si>
  <si>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</si>
  <si>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</si>
  <si>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</si>
  <si>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</si>
  <si>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</si>
  <si>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</si>
  <si>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</si>
  <si>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</si>
  <si>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</si>
  <si>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</si>
  <si>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</si>
  <si>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</si>
  <si>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</si>
  <si>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</si>
  <si>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</si>
  <si>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</si>
  <si>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</si>
  <si>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</si>
  <si>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</si>
  <si>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</si>
  <si>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</si>
  <si>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</si>
  <si>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</si>
  <si>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</si>
  <si>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</si>
  <si>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</si>
  <si>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</si>
  <si>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</si>
  <si>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</si>
  <si>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</si>
  <si>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</si>
  <si>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</si>
  <si>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</si>
  <si>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</si>
  <si>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</si>
  <si>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</si>
  <si>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</si>
  <si>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</si>
  <si>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</si>
  <si>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</si>
  <si>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</si>
  <si>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</si>
  <si>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</si>
  <si>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</si>
  <si>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</si>
  <si>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</si>
  <si>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</si>
  <si>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</si>
  <si>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</si>
  <si>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</si>
  <si>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</si>
  <si>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</si>
  <si>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</si>
  <si>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</si>
  <si>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</si>
  <si>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</si>
  <si>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</si>
  <si>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</si>
  <si>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</si>
  <si>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</si>
  <si>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</si>
  <si>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</si>
  <si>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</si>
  <si>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</si>
  <si>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</si>
  <si>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</si>
  <si>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</si>
  <si>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</si>
  <si>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</si>
  <si>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</si>
  <si>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</si>
  <si>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</si>
  <si>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</si>
  <si>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</si>
  <si>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</si>
  <si>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</si>
  <si>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</si>
  <si>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</si>
  <si>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</si>
  <si>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</si>
  <si>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</si>
  <si>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</si>
  <si>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</si>
  <si>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</si>
  <si>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</si>
  <si>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</si>
  <si>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</si>
  <si>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</si>
  <si>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</si>
  <si>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</si>
  <si>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</si>
  <si>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</si>
  <si>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</si>
  <si>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</si>
  <si>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</si>
  <si>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</si>
  <si>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</si>
  <si>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</si>
  <si>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</si>
  <si>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</si>
  <si>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</si>
  <si>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</si>
  <si>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</si>
  <si>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</si>
  <si>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</si>
  <si>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</si>
  <si>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</si>
  <si>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</si>
  <si>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</si>
  <si>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</si>
  <si>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</si>
  <si>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</si>
  <si>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</si>
  <si>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</si>
  <si>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</si>
  <si>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</si>
  <si>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</si>
  <si>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</si>
  <si>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</si>
  <si>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</si>
  <si>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</si>
  <si>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</si>
  <si>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</si>
  <si>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</si>
  <si>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</si>
  <si>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</si>
  <si>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</si>
  <si>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</si>
  <si>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</si>
  <si>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</si>
  <si>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</si>
  <si>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</si>
  <si>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</si>
  <si>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</si>
  <si>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</si>
  <si>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</si>
  <si>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</si>
  <si>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</si>
  <si>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</si>
  <si>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</si>
  <si>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</si>
  <si>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</si>
  <si>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</si>
  <si>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</si>
  <si>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</si>
  <si>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</si>
  <si>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</si>
  <si>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</si>
  <si>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</si>
  <si>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</si>
  <si>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</si>
  <si>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</si>
  <si>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</si>
  <si>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</si>
  <si>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</si>
  <si>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</si>
  <si>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</si>
  <si>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</si>
  <si>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</si>
  <si>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</si>
  <si>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</si>
  <si>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</si>
  <si>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</si>
  <si>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</si>
  <si>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</si>
  <si>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</si>
  <si>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</si>
  <si>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</si>
  <si>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</si>
  <si>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</si>
  <si>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</si>
  <si>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</si>
  <si>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</si>
  <si>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</si>
  <si>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</si>
  <si>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</si>
  <si>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</si>
  <si>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</si>
  <si>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</si>
  <si>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</si>
  <si>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</si>
  <si>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</si>
  <si>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</si>
  <si>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</si>
  <si>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</si>
  <si>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</si>
  <si>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</si>
  <si>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</si>
  <si>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</si>
  <si>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</si>
  <si>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</si>
  <si>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</si>
  <si>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</si>
  <si>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</si>
  <si>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</si>
  <si>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</si>
  <si>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</si>
  <si>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</si>
  <si>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</si>
  <si>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</si>
  <si>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</si>
  <si>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</si>
  <si>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</si>
  <si>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</si>
  <si>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</si>
  <si>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</si>
  <si>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</si>
  <si>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</si>
  <si>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</si>
  <si>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</si>
  <si>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</si>
  <si>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</si>
  <si>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</si>
  <si>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</si>
  <si>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</si>
  <si>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</si>
  <si>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</si>
  <si>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</si>
  <si>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</si>
  <si>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</si>
  <si>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</si>
  <si>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</si>
  <si>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</si>
  <si>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</si>
  <si>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</si>
  <si>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</si>
  <si>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</si>
  <si>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</si>
  <si>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</si>
  <si>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</si>
  <si>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</si>
  <si>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</si>
  <si>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</si>
  <si>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</si>
  <si>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</si>
  <si>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</si>
  <si>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</si>
  <si>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</si>
  <si>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</si>
  <si>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</si>
  <si>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</si>
  <si>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</si>
  <si>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</si>
  <si>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</si>
  <si>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</si>
  <si>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</si>
  <si>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</si>
  <si>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</si>
  <si>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</si>
  <si>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</si>
  <si>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</si>
  <si>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</si>
  <si>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</si>
  <si>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</si>
  <si>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</si>
  <si>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</si>
  <si>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</si>
  <si>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</si>
  <si>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</si>
  <si>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</si>
  <si>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</si>
  <si>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</si>
  <si>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</si>
  <si>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</si>
  <si>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</si>
  <si>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</si>
  <si>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</si>
  <si>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</si>
  <si>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</si>
  <si>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</si>
  <si>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</si>
  <si>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</si>
  <si>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</si>
  <si>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</si>
  <si>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</si>
  <si>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</si>
  <si>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</si>
  <si>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</si>
  <si>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</si>
  <si>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</si>
  <si>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</si>
  <si>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</si>
  <si>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</si>
  <si>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</si>
  <si>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</si>
  <si>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</si>
  <si>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</si>
  <si>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</si>
  <si>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</si>
  <si>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</si>
  <si>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</si>
  <si>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</si>
  <si>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</si>
  <si>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</si>
  <si>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</si>
  <si>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</si>
  <si>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</si>
  <si>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</si>
  <si>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</si>
  <si>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</si>
  <si>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</si>
  <si>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</si>
  <si>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</si>
  <si>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</si>
  <si>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</si>
  <si>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</si>
  <si>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</si>
  <si>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</si>
  <si>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</si>
  <si>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</si>
  <si>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</si>
  <si>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</si>
  <si>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</si>
  <si>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</si>
  <si>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</si>
  <si>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</si>
  <si>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</si>
  <si>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</si>
  <si>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</si>
  <si>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</si>
  <si>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</si>
  <si>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</si>
  <si>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</si>
  <si>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</si>
  <si>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</si>
  <si>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</si>
  <si>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</si>
  <si>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</si>
  <si>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</si>
  <si>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</si>
  <si>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</si>
  <si>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</si>
  <si>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</si>
  <si>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</si>
  <si>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</si>
  <si>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</si>
  <si>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</si>
  <si>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</si>
  <si>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</si>
  <si>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</si>
  <si>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</si>
  <si>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</si>
  <si>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</si>
  <si>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</si>
  <si>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</si>
  <si>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</si>
  <si>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</si>
  <si>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</si>
  <si>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</si>
  <si>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</si>
  <si>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</si>
  <si>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</si>
  <si>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</si>
  <si>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</si>
  <si>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</si>
  <si>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</si>
  <si>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</si>
  <si>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</si>
  <si>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</si>
  <si>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</si>
  <si>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</si>
  <si>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</si>
  <si>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</si>
  <si>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</si>
  <si>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</si>
  <si>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</si>
  <si>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</si>
  <si>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</si>
  <si>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</si>
  <si>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</si>
  <si>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</si>
  <si>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</si>
  <si>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</si>
  <si>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</si>
  <si>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</si>
  <si>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</si>
  <si>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</si>
  <si>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</si>
  <si>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</si>
  <si>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</si>
  <si>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</si>
  <si>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</si>
  <si>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</si>
  <si>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</si>
  <si>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</si>
  <si>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</si>
  <si>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</si>
  <si>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</si>
  <si>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</si>
  <si>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</si>
  <si>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</si>
  <si>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</si>
  <si>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</si>
  <si>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</si>
  <si>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</si>
  <si>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</si>
  <si>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</si>
  <si>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</si>
  <si>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</si>
  <si>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</si>
  <si>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</si>
  <si>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</si>
  <si>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</si>
  <si>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</si>
  <si>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</si>
  <si>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</si>
  <si>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</si>
  <si>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</si>
  <si>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</si>
  <si>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</si>
  <si>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</si>
  <si>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</si>
  <si>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</si>
  <si>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</si>
  <si>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</si>
  <si>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</si>
  <si>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</si>
  <si>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</si>
  <si>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</si>
  <si>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</si>
  <si>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</si>
  <si>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</si>
  <si>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</si>
  <si>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</si>
  <si>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</si>
  <si>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</si>
  <si>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</si>
  <si>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</si>
  <si>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</si>
  <si>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</si>
  <si>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</si>
  <si>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</si>
  <si>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</si>
  <si>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</si>
  <si>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</si>
  <si>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</si>
  <si>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</si>
  <si>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</si>
  <si>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</si>
  <si>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</si>
  <si>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</si>
  <si>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</si>
  <si>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</si>
  <si>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</si>
  <si>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</si>
  <si>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</si>
  <si>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</si>
  <si>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</si>
  <si>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</si>
  <si>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</si>
  <si>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</si>
  <si>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</si>
  <si>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</si>
  <si>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</si>
  <si>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</si>
  <si>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</si>
  <si>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</si>
  <si>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</si>
  <si>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</si>
  <si>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</si>
  <si>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</si>
  <si>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</si>
  <si>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</si>
  <si>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</si>
  <si>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</si>
  <si>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</si>
  <si>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</si>
  <si>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</si>
  <si>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</si>
  <si>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</si>
  <si>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</si>
  <si>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</si>
  <si>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</si>
  <si>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</si>
  <si>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</si>
  <si>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</si>
  <si>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</si>
  <si>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</si>
  <si>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</si>
  <si>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</si>
  <si>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</si>
  <si>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</si>
  <si>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</si>
  <si>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</si>
  <si>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</si>
  <si>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</si>
  <si>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</si>
  <si>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</si>
  <si>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</si>
  <si>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</si>
  <si>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</si>
  <si>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</si>
  <si>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</si>
  <si>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</si>
  <si>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</si>
  <si>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</si>
  <si>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</si>
  <si>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</si>
  <si>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</si>
  <si>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</si>
  <si>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</si>
  <si>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</si>
  <si>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</si>
  <si>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</si>
  <si>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</si>
  <si>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</si>
  <si>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</si>
  <si>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</si>
  <si>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</si>
  <si>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</si>
  <si>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</si>
  <si>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</si>
  <si>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</si>
  <si>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</si>
  <si>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</si>
  <si>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</si>
  <si>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</si>
  <si>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</si>
  <si>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</si>
  <si>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</si>
  <si>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</si>
  <si>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</si>
  <si>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</si>
  <si>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</si>
  <si>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</si>
  <si>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</si>
  <si>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</si>
  <si>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</si>
  <si>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</si>
  <si>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</si>
  <si>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</si>
  <si>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</si>
  <si>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</si>
  <si>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</si>
  <si>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</si>
  <si>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</si>
  <si>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</si>
  <si>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</si>
  <si>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</si>
  <si>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</si>
  <si>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</si>
  <si>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</si>
  <si>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</si>
  <si>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</si>
  <si>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</si>
  <si>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</si>
  <si>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</si>
  <si>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</si>
  <si>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</si>
  <si>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</si>
  <si>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</si>
  <si>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</si>
  <si>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</si>
  <si>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</si>
  <si>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</si>
  <si>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</si>
  <si>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</si>
  <si>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</si>
  <si>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</si>
  <si>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</si>
  <si>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</si>
  <si>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</si>
  <si>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</si>
  <si>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</si>
  <si>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</si>
  <si>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</si>
  <si>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</si>
  <si>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</si>
  <si>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</si>
  <si>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</si>
  <si>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</si>
  <si>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</si>
  <si>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</si>
  <si>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</si>
  <si>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</si>
  <si>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</si>
  <si>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</si>
  <si>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</si>
  <si>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</si>
  <si>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</si>
  <si>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</si>
  <si>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</si>
  <si>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</si>
  <si>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</si>
  <si>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</si>
  <si>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</si>
  <si>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</si>
  <si>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</si>
  <si>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</si>
  <si>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</si>
  <si>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</si>
  <si>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</si>
  <si>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</si>
  <si>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</si>
  <si>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</si>
  <si>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</si>
  <si>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</si>
  <si>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</si>
  <si>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</si>
  <si>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</si>
  <si>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</si>
  <si>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</si>
  <si>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</si>
  <si>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</si>
  <si>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</si>
  <si>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</si>
  <si>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</si>
  <si>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</si>
  <si>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</si>
  <si>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</si>
  <si>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</si>
  <si>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</si>
  <si>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</si>
  <si>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</si>
  <si>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</si>
  <si>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</si>
  <si>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</si>
  <si>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</si>
  <si>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</si>
  <si>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</si>
  <si>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</si>
  <si>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</si>
  <si>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</si>
  <si>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</si>
  <si>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</si>
  <si>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</si>
  <si>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</si>
  <si>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</si>
  <si>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</si>
  <si>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</si>
  <si>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</si>
  <si>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</si>
  <si>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</si>
  <si>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</si>
  <si>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</si>
  <si>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</si>
  <si>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</si>
  <si>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</si>
  <si>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</si>
  <si>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</si>
  <si>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</si>
  <si>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</si>
  <si>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</si>
  <si>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</si>
  <si>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</si>
  <si>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</si>
  <si>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</si>
  <si>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</si>
  <si>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</si>
  <si>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</si>
  <si>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</si>
  <si>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</si>
  <si>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</si>
  <si>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</si>
  <si>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</si>
  <si>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</si>
  <si>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</si>
  <si>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</si>
  <si>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</si>
  <si>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</si>
  <si>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</si>
  <si>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</si>
  <si>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</si>
  <si>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</si>
  <si>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</si>
  <si>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</si>
  <si>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</si>
  <si>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</si>
  <si>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</si>
  <si>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</si>
  <si>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</si>
  <si>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</si>
  <si>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</si>
  <si>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</si>
  <si>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</si>
  <si>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</si>
  <si>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</si>
  <si>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</si>
  <si>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</si>
  <si>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</si>
  <si>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</si>
  <si>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</si>
  <si>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</si>
  <si>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</si>
  <si>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</si>
  <si>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</si>
  <si>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</si>
  <si>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</si>
  <si>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</si>
  <si>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</si>
  <si>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</si>
  <si>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</si>
  <si>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</si>
  <si>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</si>
  <si>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</si>
  <si>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</si>
  <si>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</si>
  <si>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</si>
  <si>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</si>
  <si>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</si>
  <si>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</si>
  <si>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</si>
  <si>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</si>
  <si>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</si>
  <si>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</si>
  <si>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</si>
  <si>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</si>
  <si>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</si>
  <si>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</si>
  <si>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</si>
  <si>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</si>
  <si>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</si>
  <si>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</si>
  <si>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</si>
  <si>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</si>
  <si>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</si>
  <si>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</si>
  <si>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</si>
  <si>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</si>
  <si>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</si>
  <si>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</si>
  <si>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</si>
  <si>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</si>
  <si>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</si>
  <si>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</si>
  <si>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</si>
  <si>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</si>
  <si>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</si>
  <si>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</si>
  <si>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</si>
  <si>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</si>
  <si>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</si>
  <si>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</si>
  <si>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</si>
  <si>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</si>
  <si>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</si>
  <si>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</si>
  <si>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</si>
  <si>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</si>
  <si>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</si>
  <si>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</si>
  <si>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</si>
  <si>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</si>
  <si>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</si>
  <si>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</si>
  <si>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</si>
  <si>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</si>
  <si>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</si>
  <si>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</si>
  <si>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</si>
  <si>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</si>
  <si>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</si>
  <si>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</si>
  <si>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</si>
  <si>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</si>
  <si>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</si>
  <si>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</si>
  <si>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</si>
  <si>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</si>
  <si>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</si>
  <si>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</si>
  <si>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</si>
  <si>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</si>
  <si>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</si>
  <si>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</si>
  <si>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</si>
  <si>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</si>
  <si>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</si>
  <si>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</si>
  <si>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</si>
  <si>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</si>
  <si>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</si>
  <si>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</si>
  <si>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</si>
  <si>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</si>
  <si>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</si>
  <si>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</si>
  <si>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</si>
  <si>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</si>
  <si>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</si>
  <si>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</si>
  <si>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</si>
  <si>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</si>
  <si>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</si>
  <si>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</si>
  <si>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</si>
  <si>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</si>
  <si>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</si>
  <si>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</si>
  <si>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</si>
  <si>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</si>
  <si>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</si>
  <si>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</si>
  <si>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</si>
  <si>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</si>
  <si>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</si>
  <si>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</si>
  <si>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</si>
  <si>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</si>
  <si>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</si>
  <si>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</si>
  <si>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</si>
  <si>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</si>
  <si>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</si>
  <si>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</si>
  <si>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</si>
  <si>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</si>
  <si>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</si>
  <si>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</si>
  <si>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</si>
  <si>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</si>
  <si>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</si>
  <si>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</si>
  <si>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</si>
  <si>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</si>
  <si>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</si>
  <si>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</si>
  <si>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</si>
  <si>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</si>
  <si>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</si>
  <si>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</si>
  <si>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</si>
  <si>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</si>
  <si>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</si>
  <si>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</si>
  <si>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</si>
  <si>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</si>
  <si>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</si>
  <si>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</si>
  <si>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</si>
  <si>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</si>
  <si>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</si>
  <si>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</si>
  <si>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</si>
  <si>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</si>
  <si>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</si>
  <si>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</si>
  <si>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</si>
  <si>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</si>
  <si>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</si>
  <si>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</si>
  <si>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</si>
  <si>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</si>
  <si>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</si>
  <si>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</si>
  <si>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</si>
  <si>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</si>
  <si>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</si>
  <si>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</si>
  <si>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</si>
  <si>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</si>
  <si>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</si>
  <si>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</si>
  <si>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</si>
  <si>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</si>
  <si>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</si>
  <si>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</si>
  <si>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</si>
  <si>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</si>
  <si>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</si>
  <si>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</si>
  <si>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</si>
  <si>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</si>
  <si>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</si>
  <si>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</si>
  <si>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</si>
  <si>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</si>
  <si>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</si>
  <si>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</si>
  <si>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</si>
  <si>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</si>
  <si>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</si>
  <si>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</si>
  <si>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</si>
  <si>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</si>
  <si>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</si>
  <si>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</si>
  <si>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</si>
  <si>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</si>
  <si>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</si>
  <si>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</si>
  <si>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</si>
  <si>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</si>
  <si>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</si>
  <si>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</si>
  <si>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</si>
  <si>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</si>
  <si>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</si>
  <si>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</si>
  <si>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</si>
  <si>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</si>
  <si>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</si>
  <si>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</si>
  <si>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</si>
  <si>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</si>
  <si>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</si>
  <si>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</si>
  <si>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</si>
  <si>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</si>
  <si>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</si>
  <si>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</si>
  <si>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</si>
  <si>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</si>
  <si>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</si>
  <si>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</si>
  <si>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</si>
  <si>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</si>
  <si>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</si>
  <si>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</si>
  <si>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</si>
  <si>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</si>
  <si>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</si>
  <si>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</si>
  <si>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</si>
  <si>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</si>
  <si>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</si>
  <si>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</si>
  <si>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</si>
  <si>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</si>
  <si>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</si>
  <si>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</si>
  <si>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</si>
  <si>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</si>
  <si>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</si>
  <si>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</si>
  <si>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</si>
  <si>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</si>
  <si>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</si>
  <si>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</si>
  <si>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</si>
  <si>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</si>
  <si>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</si>
  <si>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</si>
  <si>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</si>
  <si>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</si>
  <si>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</si>
  <si>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</si>
  <si>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</si>
  <si>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</si>
  <si>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</si>
  <si>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</si>
  <si>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</si>
  <si>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</si>
  <si>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</si>
  <si>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</si>
  <si>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</si>
  <si>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</si>
  <si>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</si>
  <si>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</si>
  <si>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</si>
  <si>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</si>
  <si>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</si>
  <si>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</si>
  <si>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</si>
  <si>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</si>
  <si>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</si>
  <si>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</si>
  <si>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</si>
  <si>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</si>
  <si>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</si>
  <si>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</si>
  <si>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</si>
  <si>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</si>
  <si>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</si>
  <si>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</si>
  <si>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</si>
  <si>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</si>
  <si>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</si>
  <si>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</si>
  <si>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</si>
  <si>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</si>
  <si>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</si>
  <si>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</si>
  <si>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</si>
  <si>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</si>
  <si>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</si>
  <si>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</si>
  <si>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</si>
  <si>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</si>
  <si>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</si>
  <si>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</si>
  <si>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</si>
  <si>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</si>
  <si>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</si>
  <si>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</si>
  <si>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</si>
  <si>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</si>
  <si>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</si>
  <si>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</si>
  <si>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</si>
  <si>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</si>
  <si>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</si>
  <si>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</si>
  <si>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</si>
  <si>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</si>
  <si>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</si>
  <si>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</si>
  <si>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</si>
  <si>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</si>
  <si>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</si>
  <si>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</si>
  <si>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</si>
  <si>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</si>
  <si>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</si>
  <si>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</si>
  <si>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</si>
  <si>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</si>
  <si>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</si>
  <si>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</si>
  <si>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</si>
  <si>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</si>
  <si>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</si>
  <si>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</si>
  <si>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</si>
  <si>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</si>
  <si>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</si>
  <si>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</si>
  <si>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</si>
  <si>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</si>
  <si>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</si>
  <si>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</si>
  <si>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</si>
  <si>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</si>
  <si>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</si>
  <si>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</si>
  <si>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</si>
  <si>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</si>
  <si>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</si>
  <si>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</si>
  <si>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</si>
  <si>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</si>
  <si>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</si>
  <si>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</si>
  <si>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</si>
  <si>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</si>
  <si>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</si>
  <si>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</si>
  <si>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</si>
  <si>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</si>
  <si>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</si>
  <si>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</si>
  <si>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</si>
  <si>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</si>
  <si>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</si>
  <si>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</si>
  <si>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</si>
  <si>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</si>
  <si>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</si>
  <si>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</si>
  <si>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</si>
  <si>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</si>
  <si>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</si>
  <si>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</si>
  <si>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</si>
  <si>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</si>
  <si>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</si>
  <si>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</si>
  <si>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</si>
  <si>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</si>
  <si>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</si>
  <si>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</si>
  <si>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</si>
  <si>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</si>
  <si>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</si>
  <si>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</si>
  <si>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</si>
  <si>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</si>
  <si>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</si>
  <si>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</si>
  <si>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</si>
  <si>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</si>
  <si>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</si>
  <si>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</si>
  <si>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</si>
  <si>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</si>
  <si>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</si>
  <si>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</si>
  <si>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</si>
  <si>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</si>
  <si>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</si>
  <si>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</si>
  <si>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</si>
  <si>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</si>
  <si>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</si>
  <si>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</si>
  <si>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</si>
  <si>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</si>
  <si>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</si>
  <si>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</si>
  <si>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</si>
  <si>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</si>
  <si>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</si>
  <si>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</si>
  <si>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</si>
  <si>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</si>
  <si>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</si>
  <si>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</si>
  <si>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</si>
  <si>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</si>
  <si>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</si>
  <si>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</si>
  <si>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</si>
  <si>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</si>
  <si>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</si>
  <si>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</si>
  <si>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</si>
  <si>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</si>
  <si>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</si>
  <si>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</si>
  <si>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</si>
  <si>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</si>
  <si>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</si>
  <si>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</si>
  <si>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</si>
  <si>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</si>
  <si>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</si>
  <si>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</si>
  <si>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</si>
  <si>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</si>
  <si>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</si>
  <si>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</si>
  <si>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</si>
  <si>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</si>
  <si>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</si>
  <si>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</si>
  <si>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</si>
  <si>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</si>
  <si>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</si>
  <si>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</si>
  <si>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</si>
  <si>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</si>
  <si>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</si>
  <si>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</si>
  <si>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</si>
  <si>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</si>
  <si>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</si>
  <si>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</si>
  <si>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</si>
  <si>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</si>
  <si>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</si>
  <si>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</si>
  <si>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</si>
  <si>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</si>
  <si>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</si>
  <si>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</si>
  <si>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</si>
  <si>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</si>
  <si>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</si>
  <si>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</si>
  <si>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</si>
  <si>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</si>
  <si>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</si>
  <si>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</si>
  <si>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</si>
  <si>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</si>
  <si>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</si>
  <si>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</si>
  <si>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</si>
  <si>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</si>
  <si>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</si>
  <si>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</si>
  <si>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</si>
  <si>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</si>
  <si>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</si>
  <si>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</si>
  <si>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</si>
  <si>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</si>
  <si>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</si>
  <si>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</si>
  <si>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</si>
  <si>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</si>
  <si>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</si>
  <si>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</si>
  <si>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</si>
  <si>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</si>
  <si>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</si>
  <si>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</si>
  <si>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</si>
  <si>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</si>
  <si>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</si>
  <si>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</si>
  <si>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</si>
  <si>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</si>
  <si>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</si>
  <si>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</si>
  <si>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</si>
  <si>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</si>
  <si>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</si>
  <si>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</si>
  <si>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</si>
  <si>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</si>
  <si>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</si>
  <si>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</si>
  <si>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</si>
  <si>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</si>
  <si>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</si>
  <si>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</si>
  <si>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</si>
  <si>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</si>
  <si>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</si>
  <si>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</si>
  <si>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</si>
  <si>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</si>
  <si>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</si>
  <si>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</si>
  <si>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</si>
  <si>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</si>
  <si>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</si>
  <si>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</si>
  <si>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</si>
  <si>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</si>
  <si>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</si>
  <si>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</si>
  <si>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</si>
  <si>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</si>
  <si>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</si>
  <si>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</si>
  <si>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</si>
  <si>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</si>
  <si>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</si>
  <si>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</si>
  <si>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</si>
  <si>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</si>
  <si>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</si>
  <si>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</si>
  <si>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</si>
  <si>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</si>
  <si>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</si>
  <si>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</si>
  <si>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</si>
  <si>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</si>
  <si>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</si>
  <si>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</si>
  <si>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</si>
  <si>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</si>
  <si>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</si>
  <si>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</si>
  <si>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</si>
  <si>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</si>
  <si>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</si>
  <si>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</si>
  <si>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</si>
  <si>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</si>
  <si>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</si>
  <si>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</si>
  <si>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</si>
  <si>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</si>
  <si>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</si>
  <si>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</si>
  <si>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</si>
  <si>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</si>
  <si>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</si>
  <si>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</si>
  <si>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</si>
  <si>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</si>
  <si>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</si>
  <si>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</si>
  <si>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</si>
  <si>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</si>
  <si>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</si>
  <si>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</si>
  <si>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</si>
  <si>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</si>
  <si>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</si>
  <si>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</si>
  <si>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</si>
  <si>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</si>
  <si>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</si>
  <si>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</si>
  <si>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</si>
  <si>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</si>
  <si>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</si>
  <si>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</si>
  <si>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</si>
  <si>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</si>
  <si>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</si>
  <si>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</si>
  <si>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</si>
  <si>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</si>
  <si>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</si>
  <si>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</si>
  <si>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</si>
  <si>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</si>
  <si>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</si>
  <si>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</si>
  <si>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</si>
  <si>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</si>
  <si>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</si>
  <si>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</si>
  <si>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</si>
  <si>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</si>
  <si>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</si>
  <si>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</si>
  <si>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</si>
  <si>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</si>
  <si>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</si>
  <si>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</si>
  <si>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</si>
  <si>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</si>
  <si>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</si>
  <si>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</si>
  <si>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</si>
  <si>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</si>
  <si>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</si>
  <si>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</si>
  <si>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</si>
  <si>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</si>
  <si>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</si>
  <si>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</si>
  <si>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</si>
  <si>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</si>
  <si>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</si>
  <si>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</si>
  <si>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</si>
  <si>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</si>
  <si>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</si>
  <si>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</si>
  <si>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</si>
  <si>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</si>
  <si>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</si>
  <si>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</si>
  <si>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</si>
  <si>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</si>
  <si>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</si>
  <si>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</si>
  <si>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</si>
  <si>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</si>
  <si>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</si>
  <si>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</si>
  <si>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</si>
  <si>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</si>
  <si>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</si>
  <si>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</si>
  <si>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</si>
  <si>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</si>
  <si>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</si>
  <si>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</si>
  <si>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</si>
  <si>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</si>
  <si>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</si>
  <si>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</si>
  <si>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</si>
  <si>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</si>
  <si>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</si>
  <si>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</si>
  <si>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</si>
  <si>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</si>
  <si>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</si>
  <si>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</si>
  <si>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</si>
  <si>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</si>
  <si>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</si>
  <si>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</si>
  <si>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</si>
  <si>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</si>
  <si>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</si>
  <si>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</si>
  <si>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</si>
  <si>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</si>
  <si>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</si>
  <si>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</si>
  <si>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</si>
  <si>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</si>
  <si>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</si>
  <si>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</si>
  <si>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</si>
  <si>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</si>
  <si>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</si>
  <si>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</si>
  <si>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</si>
  <si>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</si>
  <si>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</si>
  <si>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</si>
  <si>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</si>
  <si>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</si>
  <si>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</si>
  <si>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</si>
  <si>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</si>
  <si>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</si>
  <si>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</si>
  <si>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</si>
  <si>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</si>
  <si>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</si>
  <si>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</si>
  <si>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</si>
  <si>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</si>
  <si>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</si>
  <si>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</si>
  <si>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</si>
  <si>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</si>
  <si>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</si>
  <si>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</si>
  <si>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</si>
  <si>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</si>
  <si>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</si>
  <si>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</si>
  <si>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</si>
  <si>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</si>
  <si>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</si>
  <si>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</si>
  <si>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</si>
  <si>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</si>
  <si>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</si>
  <si>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</si>
  <si>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</si>
  <si>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</si>
  <si>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</si>
  <si>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</si>
  <si>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</si>
  <si>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</si>
  <si>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</si>
  <si>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</si>
  <si>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</si>
  <si>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</si>
  <si>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</si>
  <si>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</si>
  <si>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</si>
  <si>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</si>
  <si>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</si>
  <si>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</si>
  <si>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</si>
  <si>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</si>
  <si>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</si>
  <si>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</si>
  <si>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</si>
  <si>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</si>
  <si>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</si>
  <si>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</si>
  <si>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</si>
  <si>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</si>
  <si>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</si>
  <si>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</si>
  <si>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</si>
  <si>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</si>
  <si>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</si>
  <si>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</si>
  <si>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</si>
  <si>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</si>
  <si>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</si>
  <si>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</si>
  <si>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</si>
  <si>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</si>
  <si>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</si>
  <si>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</si>
  <si>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</si>
  <si>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</si>
  <si>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</si>
  <si>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</si>
  <si>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</si>
  <si>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</si>
  <si>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</si>
  <si>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</si>
  <si>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</si>
  <si>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</si>
  <si>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</si>
  <si>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</si>
  <si>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</si>
  <si>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</si>
  <si>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</si>
  <si>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</si>
  <si>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</si>
  <si>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</si>
  <si>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</si>
  <si>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</si>
  <si>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</si>
  <si>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</si>
  <si>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</si>
  <si>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</si>
  <si>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</si>
  <si>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</si>
  <si>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</si>
  <si>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</si>
  <si>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</si>
  <si>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</si>
  <si>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</si>
  <si>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</si>
  <si>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</si>
  <si>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</si>
  <si>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</si>
  <si>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</si>
  <si>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</si>
  <si>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</si>
  <si>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</si>
  <si>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</si>
  <si>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</si>
  <si>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</si>
  <si>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</si>
  <si>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</si>
  <si>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</si>
  <si>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</si>
  <si>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</si>
  <si>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</si>
  <si>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</si>
  <si>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</si>
  <si>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</si>
  <si>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</si>
  <si>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</si>
  <si>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</si>
  <si>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</si>
  <si>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</si>
  <si>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</si>
  <si>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</si>
  <si>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</si>
  <si>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</si>
  <si>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</si>
  <si>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</si>
  <si>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</si>
  <si>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</si>
  <si>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</si>
  <si>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</si>
  <si>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</si>
  <si>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</si>
  <si>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</si>
  <si>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</si>
  <si>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</si>
  <si>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</si>
  <si>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</si>
  <si>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</si>
  <si>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</si>
  <si>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</si>
  <si>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</si>
  <si>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</si>
  <si>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</si>
  <si>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</si>
  <si>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</si>
  <si>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</si>
  <si>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</si>
  <si>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</si>
  <si>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</si>
  <si>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</si>
  <si>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</si>
  <si>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</si>
  <si>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</si>
  <si>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</si>
  <si>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</si>
  <si>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</si>
  <si>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</si>
  <si>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</si>
  <si>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</si>
  <si>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</si>
  <si>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</si>
  <si>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</si>
  <si>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</si>
  <si>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</si>
  <si>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</si>
  <si>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</si>
  <si>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</si>
  <si>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</si>
  <si>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</si>
  <si>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</si>
  <si>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</si>
  <si>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</si>
  <si>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</si>
  <si>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</si>
  <si>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</si>
  <si>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</si>
  <si>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</si>
  <si>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</si>
  <si>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</si>
  <si>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</si>
  <si>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</si>
  <si>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</si>
  <si>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</si>
  <si>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</si>
  <si>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</si>
  <si>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</si>
  <si>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</si>
  <si>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</si>
  <si>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</si>
  <si>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</si>
  <si>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</si>
  <si>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</si>
  <si>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</si>
  <si>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</si>
  <si>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</si>
  <si>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</si>
  <si>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</si>
  <si>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</si>
  <si>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</si>
  <si>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</si>
  <si>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</si>
  <si>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</si>
  <si>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</si>
  <si>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</si>
  <si>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</si>
  <si>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</si>
  <si>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</si>
  <si>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</si>
  <si>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</si>
  <si>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</si>
  <si>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</si>
  <si>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</si>
  <si>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</si>
  <si>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</si>
  <si>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</si>
  <si>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</si>
  <si>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</si>
  <si>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</si>
  <si>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</si>
  <si>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</si>
  <si>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</si>
  <si>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</si>
  <si>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</si>
  <si>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</si>
  <si>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</si>
  <si>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</si>
  <si>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</si>
  <si>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</si>
  <si>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</si>
  <si>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</si>
  <si>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</si>
  <si>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</si>
  <si>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</si>
  <si>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</si>
  <si>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</si>
  <si>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</si>
  <si>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</si>
  <si>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</si>
  <si>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</si>
  <si>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</si>
  <si>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</si>
  <si>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</si>
  <si>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</si>
  <si>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</si>
  <si>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</si>
  <si>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</si>
  <si>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</si>
  <si>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</si>
  <si>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</si>
  <si>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</si>
  <si>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</si>
  <si>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</si>
  <si>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</si>
  <si>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</si>
  <si>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</si>
  <si>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</si>
  <si>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</si>
  <si>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</si>
  <si>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</si>
  <si>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</si>
  <si>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</si>
  <si>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</si>
  <si>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</si>
  <si>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</si>
  <si>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</si>
  <si>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</si>
  <si>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</si>
  <si>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</si>
  <si>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</si>
  <si>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</si>
  <si>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</si>
  <si>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</si>
  <si>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</si>
  <si>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</si>
  <si>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</si>
  <si>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</si>
  <si>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</si>
  <si>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</si>
  <si>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</si>
  <si>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</si>
  <si>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</si>
  <si>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</si>
  <si>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</si>
  <si>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</si>
  <si>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</si>
  <si>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</si>
  <si>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</si>
  <si>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</si>
  <si>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</si>
  <si>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</si>
  <si>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</si>
  <si>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</si>
  <si>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</si>
  <si>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</si>
  <si>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</si>
  <si>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</si>
  <si>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</si>
  <si>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</si>
  <si>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</si>
  <si>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</si>
  <si>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</si>
  <si>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</si>
  <si>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</si>
  <si>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</si>
  <si>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</si>
  <si>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</si>
  <si>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</si>
  <si>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</si>
  <si>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</si>
  <si>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</si>
  <si>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</si>
  <si>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</si>
  <si>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</si>
  <si>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</si>
  <si>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</si>
  <si>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</si>
  <si>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</si>
  <si>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</si>
  <si>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</si>
  <si>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</si>
  <si>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</si>
  <si>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</si>
  <si>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</si>
  <si>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</si>
  <si>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</si>
  <si>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</si>
  <si>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</si>
  <si>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</si>
  <si>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</si>
  <si>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</si>
  <si>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</si>
  <si>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</si>
  <si>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</si>
  <si>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</si>
  <si>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</si>
  <si>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</si>
  <si>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</si>
  <si>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</si>
  <si>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</si>
  <si>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</si>
  <si>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</si>
  <si>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</si>
  <si>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</si>
  <si>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</si>
  <si>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</si>
  <si>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</si>
  <si>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</si>
  <si>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</si>
  <si>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</si>
  <si>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</si>
  <si>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</si>
  <si>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</si>
  <si>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</si>
  <si>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</si>
  <si>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</si>
  <si>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</si>
  <si>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</si>
  <si>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</si>
  <si>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</si>
  <si>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</si>
  <si>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</si>
  <si>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</si>
  <si>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</si>
  <si>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</si>
  <si>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</si>
  <si>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</si>
  <si>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</si>
  <si>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</si>
  <si>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</si>
  <si>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</si>
  <si>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</si>
  <si>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</si>
  <si>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</si>
  <si>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</si>
  <si>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</si>
  <si>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</si>
  <si>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</si>
  <si>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</si>
  <si>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</si>
  <si>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</si>
  <si>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</si>
  <si>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</si>
  <si>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</si>
  <si>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</si>
  <si>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</si>
  <si>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</si>
  <si>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</si>
  <si>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</si>
  <si>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</si>
  <si>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</si>
  <si>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</si>
  <si>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</si>
  <si>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</si>
  <si>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</si>
  <si>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</si>
  <si>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</si>
  <si>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</si>
  <si>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</si>
  <si>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</si>
  <si>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</si>
  <si>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</si>
  <si>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</si>
  <si>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</si>
  <si>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</si>
  <si>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</si>
  <si>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</si>
  <si>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</si>
  <si>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</si>
  <si>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</si>
  <si>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</si>
  <si>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</si>
  <si>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</si>
  <si>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</si>
  <si>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</si>
  <si>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</si>
  <si>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</si>
  <si>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</si>
  <si>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</si>
  <si>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</si>
  <si>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</si>
  <si>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</si>
  <si>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</si>
  <si>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</si>
  <si>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</si>
  <si>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</si>
  <si>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</si>
  <si>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</si>
  <si>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</si>
  <si>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</si>
  <si>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</si>
  <si>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</si>
  <si>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</si>
  <si>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</si>
  <si>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</si>
  <si>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</si>
  <si>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</si>
  <si>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</si>
  <si>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</si>
  <si>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</si>
  <si>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</si>
  <si>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</si>
  <si>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</si>
  <si>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</si>
  <si>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</si>
  <si>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</si>
  <si>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</si>
  <si>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</si>
  <si>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</si>
  <si>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</si>
  <si>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</si>
  <si>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</si>
  <si>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</si>
  <si>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</si>
  <si>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</si>
  <si>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</si>
  <si>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</si>
  <si>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</si>
  <si>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</si>
  <si>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</si>
  <si>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</si>
  <si>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</si>
  <si>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</si>
  <si>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</si>
  <si>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</si>
  <si>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</si>
  <si>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</si>
  <si>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</si>
  <si>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</si>
  <si>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</si>
  <si>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</si>
  <si>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</si>
  <si>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</si>
  <si>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</si>
  <si>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</si>
  <si>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</si>
  <si>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</si>
  <si>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</si>
  <si>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</si>
  <si>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</si>
  <si>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</si>
  <si>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</si>
  <si>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</si>
  <si>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</si>
  <si>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</si>
  <si>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</si>
  <si>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</si>
  <si>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</si>
  <si>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</si>
  <si>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</si>
  <si>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</si>
  <si>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</si>
  <si>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</si>
  <si>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</si>
  <si>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</si>
  <si>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</si>
  <si>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</si>
  <si>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</si>
  <si>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</si>
  <si>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</si>
  <si>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</si>
  <si>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</si>
  <si>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</si>
  <si>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</si>
  <si>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</si>
  <si>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</si>
  <si>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</si>
  <si>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</si>
  <si>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</si>
  <si>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</si>
  <si>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</si>
  <si>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</si>
  <si>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</si>
  <si>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</si>
  <si>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</si>
  <si>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</si>
  <si>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</si>
  <si>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</si>
  <si>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</si>
  <si>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</si>
  <si>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</si>
  <si>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</si>
  <si>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</si>
  <si>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</si>
  <si>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</si>
  <si>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</si>
  <si>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</si>
  <si>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</si>
  <si>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</si>
  <si>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</si>
  <si>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</si>
  <si>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</si>
  <si>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</si>
  <si>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</si>
  <si>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</si>
  <si>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</si>
  <si>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</si>
  <si>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</si>
  <si>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</si>
  <si>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</si>
  <si>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</si>
  <si>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</si>
  <si>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</si>
  <si>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</si>
  <si>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</si>
  <si>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</si>
  <si>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</si>
  <si>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</si>
  <si>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</si>
  <si>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</si>
  <si>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</si>
  <si>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</si>
  <si>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</si>
  <si>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</si>
  <si>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</si>
  <si>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</si>
  <si>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</si>
  <si>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</si>
  <si>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</si>
  <si>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</si>
  <si>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</si>
  <si>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</si>
  <si>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</si>
  <si>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</si>
  <si>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</si>
  <si>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</si>
  <si>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</si>
  <si>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</si>
  <si>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</si>
  <si>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</si>
  <si>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</si>
  <si>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</si>
  <si>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</si>
  <si>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</si>
  <si>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</si>
  <si>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</si>
  <si>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</si>
  <si>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</si>
  <si>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</si>
  <si>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</si>
  <si>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</si>
  <si>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</si>
  <si>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</si>
  <si>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</si>
  <si>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</si>
  <si>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</si>
  <si>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</si>
  <si>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</si>
  <si>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</si>
  <si>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</si>
  <si>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</si>
  <si>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</si>
  <si>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</si>
  <si>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</si>
  <si>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</si>
  <si>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</si>
  <si>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</si>
  <si>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</si>
  <si>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</si>
  <si>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</si>
  <si>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</si>
  <si>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</si>
  <si>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</si>
  <si>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</si>
  <si>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</si>
  <si>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</si>
  <si>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</si>
  <si>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</si>
  <si>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</si>
  <si>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</si>
  <si>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</si>
  <si>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</si>
  <si>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</si>
  <si>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</si>
  <si>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</si>
  <si>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</si>
  <si>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</si>
  <si>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</si>
  <si>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</si>
  <si>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</si>
  <si>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</si>
  <si>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</si>
  <si>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</si>
  <si>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</si>
  <si>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</si>
  <si>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</si>
  <si>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</si>
  <si>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</si>
  <si>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</si>
  <si>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</si>
  <si>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</si>
  <si>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</si>
  <si>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</si>
  <si>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</si>
  <si>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</si>
  <si>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</si>
  <si>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</si>
  <si>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</si>
  <si>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</si>
  <si>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</si>
  <si>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</si>
  <si>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</si>
  <si>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</si>
  <si>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</si>
  <si>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</si>
  <si>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</si>
  <si>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</si>
  <si>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</si>
  <si>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</si>
  <si>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</si>
  <si>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</si>
  <si>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</si>
  <si>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</si>
  <si>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</si>
  <si>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</si>
  <si>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</si>
  <si>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</si>
  <si>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</si>
  <si>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</si>
  <si>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</si>
  <si>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</si>
  <si>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</si>
  <si>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</si>
  <si>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</si>
  <si>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</si>
  <si>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</si>
  <si>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</si>
  <si>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</si>
  <si>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</si>
  <si>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</si>
  <si>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</si>
  <si>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</si>
  <si>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</si>
  <si>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</si>
  <si>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</si>
  <si>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</si>
  <si>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</si>
  <si>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</si>
  <si>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</si>
  <si>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</si>
  <si>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</si>
  <si>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</si>
  <si>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</si>
  <si>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</si>
  <si>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</si>
  <si>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</si>
  <si>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</si>
  <si>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</si>
  <si>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</si>
  <si>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</si>
  <si>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</si>
  <si>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</si>
  <si>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</si>
  <si>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</si>
  <si>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</si>
  <si>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</si>
  <si>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</si>
  <si>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</si>
  <si>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</si>
  <si>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</si>
  <si>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</si>
  <si>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</si>
  <si>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</si>
  <si>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</si>
  <si>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</si>
  <si>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</si>
  <si>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</si>
  <si>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</si>
  <si>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</si>
  <si>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</si>
  <si>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</si>
  <si>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</si>
  <si>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</si>
  <si>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</si>
  <si>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</si>
  <si>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</si>
  <si>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</si>
  <si>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</si>
  <si>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</si>
  <si>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</si>
  <si>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</si>
  <si>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</si>
  <si>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</si>
  <si>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</si>
  <si>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</si>
  <si>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</si>
  <si>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</si>
  <si>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</si>
  <si>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</si>
  <si>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</si>
  <si>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</si>
  <si>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</si>
  <si>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</si>
  <si>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</si>
  <si>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</si>
  <si>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</si>
  <si>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</si>
  <si>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</si>
  <si>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</si>
  <si>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</si>
  <si>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</si>
  <si>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</si>
  <si>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</si>
  <si>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</si>
  <si>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</si>
  <si>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</si>
  <si>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</si>
  <si>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</si>
  <si>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</si>
  <si>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</si>
  <si>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</si>
  <si>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</si>
  <si>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</si>
  <si>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</si>
  <si>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</si>
  <si>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</si>
  <si>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</si>
  <si>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</si>
  <si>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</si>
  <si>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</si>
  <si>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</si>
  <si>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</si>
  <si>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</si>
  <si>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</si>
  <si>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</si>
  <si>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</si>
  <si>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</si>
  <si>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</si>
  <si>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</si>
  <si>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</si>
  <si>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</si>
  <si>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</si>
  <si>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</si>
  <si>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</si>
  <si>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</si>
  <si>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</si>
  <si>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</si>
  <si>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</si>
  <si>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</si>
  <si>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</si>
  <si>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</si>
  <si>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</si>
  <si>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</si>
  <si>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</si>
  <si>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</si>
  <si>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</si>
  <si>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</si>
  <si>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</si>
  <si>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</si>
  <si>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</si>
  <si>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</si>
  <si>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</si>
  <si>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</si>
  <si>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</si>
  <si>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</si>
  <si>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</si>
  <si>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</si>
  <si>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</si>
  <si>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</si>
  <si>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</si>
  <si>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</si>
  <si>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</si>
  <si>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</si>
  <si>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</si>
  <si>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</si>
  <si>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</si>
  <si>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</si>
  <si>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</si>
  <si>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</si>
  <si>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</si>
  <si>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</si>
  <si>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</si>
  <si>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</si>
  <si>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</si>
  <si>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</si>
  <si>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</si>
  <si>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</si>
  <si>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</si>
  <si>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</si>
  <si>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</si>
  <si>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</si>
  <si>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</si>
  <si>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</si>
  <si>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</si>
  <si>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</si>
  <si>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</si>
  <si>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</si>
  <si>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</si>
  <si>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</si>
  <si>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</si>
  <si>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</si>
  <si>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</si>
  <si>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</si>
  <si>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</si>
  <si>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</si>
  <si>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</si>
  <si>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</si>
  <si>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</si>
  <si>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</si>
  <si>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</si>
  <si>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</si>
  <si>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</si>
  <si>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</si>
  <si>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</si>
  <si>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</si>
  <si>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</si>
  <si>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</si>
  <si>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</si>
  <si>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</si>
  <si>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</si>
  <si>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</si>
  <si>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</si>
  <si>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</si>
  <si>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</si>
  <si>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</si>
  <si>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</si>
  <si>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</si>
  <si>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</si>
  <si>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</si>
  <si>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</si>
  <si>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</si>
  <si>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</si>
  <si>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</si>
  <si>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</si>
  <si>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</si>
  <si>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</si>
  <si>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</si>
  <si>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</si>
  <si>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</si>
  <si>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</si>
  <si>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</si>
  <si>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</si>
  <si>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</si>
  <si>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</si>
  <si>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</si>
  <si>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</si>
  <si>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</si>
  <si>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</si>
  <si>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</si>
  <si>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</si>
  <si>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</si>
  <si>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</si>
  <si>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</si>
  <si>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</si>
  <si>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</si>
  <si>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</si>
  <si>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</si>
  <si>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</si>
  <si>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</si>
  <si>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</si>
  <si>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</si>
  <si>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</si>
  <si>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</si>
  <si>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</si>
  <si>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</si>
  <si>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</si>
  <si>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</si>
  <si>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</si>
  <si>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</si>
  <si>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</si>
  <si>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</si>
  <si>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</si>
  <si>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</si>
  <si>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</si>
  <si>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</si>
  <si>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</si>
  <si>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</si>
  <si>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</si>
  <si>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</si>
  <si>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</si>
  <si>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</si>
  <si>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</si>
  <si>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</si>
  <si>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</si>
  <si>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</si>
  <si>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</si>
  <si>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</si>
  <si>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</si>
  <si>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</si>
  <si>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</si>
  <si>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</si>
  <si>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</si>
  <si>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</si>
  <si>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</si>
  <si>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</si>
  <si>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</si>
  <si>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</si>
  <si>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</si>
  <si>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</si>
  <si>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</si>
  <si>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</si>
  <si>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</si>
  <si>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</si>
  <si>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</si>
  <si>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</si>
  <si>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</si>
  <si>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</si>
  <si>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</si>
  <si>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</si>
  <si>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</si>
  <si>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</si>
  <si>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</si>
  <si>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</si>
  <si>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</si>
  <si>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</si>
  <si>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</si>
  <si>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</si>
  <si>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</si>
  <si>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</si>
  <si>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</si>
  <si>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</si>
  <si>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</si>
  <si>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</si>
  <si>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</si>
  <si>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</si>
  <si>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</si>
  <si>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</si>
  <si>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</si>
  <si>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</si>
  <si>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</si>
  <si>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</si>
  <si>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</si>
  <si>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</si>
  <si>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</si>
  <si>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</si>
  <si>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</si>
  <si>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</si>
  <si>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</si>
  <si>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</si>
  <si>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</si>
  <si>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</si>
  <si>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</si>
  <si>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</si>
  <si>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</si>
  <si>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</si>
  <si>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</si>
  <si>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</si>
  <si>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</si>
  <si>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</si>
  <si>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</si>
  <si>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</si>
  <si>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</si>
  <si>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</si>
  <si>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</si>
  <si>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</si>
  <si>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</si>
  <si>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</si>
  <si>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</si>
  <si>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</si>
  <si>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</si>
  <si>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</si>
  <si>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</si>
  <si>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</si>
  <si>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</si>
  <si>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</si>
  <si>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</si>
  <si>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</si>
  <si>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</si>
  <si>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</si>
  <si>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</si>
  <si>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</si>
  <si>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</si>
  <si>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</si>
  <si>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</si>
  <si>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</si>
  <si>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</si>
  <si>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</si>
  <si>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</si>
  <si>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</si>
  <si>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</si>
  <si>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</si>
  <si>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</si>
  <si>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</si>
  <si>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</si>
  <si>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</si>
  <si>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</si>
  <si>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</si>
  <si>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</si>
  <si>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</si>
  <si>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</si>
  <si>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</si>
  <si>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</si>
  <si>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</si>
  <si>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</si>
  <si>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</si>
  <si>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</si>
  <si>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</si>
  <si>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</si>
  <si>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</si>
  <si>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</si>
  <si>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</si>
  <si>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</si>
  <si>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</si>
  <si>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</si>
  <si>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</si>
  <si>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</si>
  <si>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</si>
  <si>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</si>
  <si>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</si>
  <si>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</si>
  <si>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</si>
  <si>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</si>
  <si>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</si>
  <si>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</si>
  <si>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</si>
  <si>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</si>
  <si>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</si>
  <si>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</si>
  <si>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</si>
  <si>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</si>
  <si>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</si>
  <si>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</si>
  <si>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</si>
  <si>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</si>
  <si>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</si>
  <si>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</si>
  <si>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</si>
  <si>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</si>
  <si>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</si>
  <si>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</si>
  <si>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</si>
  <si>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</si>
  <si>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</si>
  <si>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</si>
  <si>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</si>
  <si>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</si>
  <si>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</si>
  <si>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</si>
  <si>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</si>
  <si>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</si>
  <si>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</si>
  <si>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</si>
  <si>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</si>
  <si>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</si>
  <si>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</si>
  <si>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</si>
  <si>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</si>
  <si>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</si>
  <si>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</si>
  <si>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</si>
  <si>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</si>
  <si>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</si>
  <si>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</si>
  <si>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</si>
  <si>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</si>
  <si>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</si>
  <si>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</si>
  <si>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</si>
  <si>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</si>
  <si>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</si>
  <si>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</si>
  <si>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</si>
  <si>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</si>
  <si>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</si>
  <si>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</si>
  <si>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</si>
  <si>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</si>
  <si>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</si>
  <si>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</si>
  <si>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</si>
  <si>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</si>
  <si>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</si>
  <si>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</si>
  <si>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</si>
  <si>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</si>
  <si>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</si>
  <si>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</si>
  <si>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</si>
  <si>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</si>
  <si>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</si>
  <si>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</si>
  <si>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</si>
  <si>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</si>
  <si>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</si>
  <si>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</si>
  <si>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</si>
  <si>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</si>
  <si>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</si>
  <si>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</si>
  <si>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</si>
  <si>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</si>
  <si>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</si>
  <si>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</si>
  <si>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</si>
  <si>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</si>
  <si>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</si>
  <si>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</si>
  <si>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</si>
  <si>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</si>
  <si>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</si>
  <si>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</si>
  <si>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</si>
  <si>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</si>
  <si>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</si>
  <si>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</si>
  <si>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</si>
  <si>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</si>
  <si>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</si>
  <si>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</si>
  <si>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</si>
  <si>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</si>
  <si>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</si>
  <si>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</si>
  <si>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</si>
  <si>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</si>
  <si>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</si>
  <si>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</si>
  <si>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</si>
  <si>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</si>
  <si>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</si>
  <si>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</si>
  <si>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</si>
  <si>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</si>
  <si>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</si>
  <si>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</si>
  <si>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</si>
  <si>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</si>
  <si>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</si>
  <si>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</si>
  <si>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</si>
  <si>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</si>
  <si>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</si>
  <si>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</si>
  <si>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</si>
  <si>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</si>
  <si>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</si>
  <si>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</si>
  <si>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</si>
  <si>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</si>
  <si>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</si>
  <si>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</si>
  <si>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</si>
  <si>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</si>
  <si>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</si>
  <si>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</si>
  <si>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</si>
  <si>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</si>
  <si>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</si>
  <si>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</si>
  <si>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</si>
  <si>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</si>
  <si>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</si>
  <si>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</si>
  <si>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</si>
  <si>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</si>
  <si>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</si>
  <si>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</si>
  <si>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</si>
  <si>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</si>
  <si>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</si>
  <si>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</si>
  <si>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</si>
  <si>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</si>
  <si>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</si>
  <si>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</si>
  <si>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</si>
  <si>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</si>
  <si>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</si>
  <si>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</si>
  <si>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</si>
  <si>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</si>
  <si>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</si>
  <si>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</si>
  <si>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</si>
  <si>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</si>
  <si>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</si>
  <si>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</si>
  <si>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</si>
  <si>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</si>
  <si>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</si>
  <si>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</si>
  <si>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</si>
  <si>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</si>
  <si>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</si>
  <si>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</si>
  <si>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</si>
  <si>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</si>
  <si>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</si>
  <si>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</si>
  <si>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</si>
  <si>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</si>
  <si>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</si>
  <si>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</si>
  <si>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</si>
  <si>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</si>
  <si>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</si>
  <si>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</si>
  <si>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</si>
  <si>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</si>
  <si>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</si>
  <si>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</si>
  <si>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</si>
  <si>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</si>
  <si>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</si>
  <si>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</si>
  <si>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</si>
  <si>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</si>
  <si>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</si>
  <si>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</si>
  <si>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</si>
  <si>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</si>
  <si>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</si>
  <si>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</si>
  <si>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</si>
  <si>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</si>
  <si>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</si>
  <si>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</si>
  <si>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</si>
  <si>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</si>
  <si>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</si>
  <si>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</si>
  <si>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</si>
  <si>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</si>
  <si>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</si>
  <si>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</si>
  <si>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</si>
  <si>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</si>
  <si>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</si>
  <si>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</si>
  <si>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</si>
  <si>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</si>
  <si>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</si>
  <si>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</si>
  <si>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</si>
  <si>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</si>
  <si>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</si>
  <si>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</si>
  <si>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</si>
  <si>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</si>
  <si>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</si>
  <si>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</si>
  <si>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</si>
  <si>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</si>
  <si>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</si>
  <si>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</si>
  <si>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</si>
  <si>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</si>
  <si>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</si>
  <si>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</si>
  <si>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</si>
  <si>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</si>
  <si>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</si>
  <si>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</si>
  <si>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</si>
  <si>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</si>
  <si>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</si>
  <si>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</si>
  <si>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</si>
  <si>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</si>
  <si>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</si>
  <si>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</si>
  <si>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</si>
  <si>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</si>
  <si>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</si>
  <si>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</si>
  <si>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</si>
  <si>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</si>
  <si>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</si>
  <si>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</si>
  <si>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</si>
  <si>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</si>
  <si>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</si>
  <si>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</si>
  <si>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</si>
  <si>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</si>
  <si>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</si>
  <si>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</si>
  <si>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</si>
  <si>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</si>
  <si>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</si>
  <si>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</si>
  <si>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</si>
  <si>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</si>
  <si>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</si>
  <si>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</si>
  <si>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</si>
  <si>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</si>
  <si>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</si>
  <si>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</si>
  <si>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</si>
  <si>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</si>
  <si>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</si>
  <si>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</si>
  <si>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</si>
  <si>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</si>
  <si>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</si>
  <si>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</si>
  <si>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</si>
  <si>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</si>
  <si>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</si>
  <si>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</si>
  <si>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</si>
  <si>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</si>
  <si>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</si>
  <si>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</si>
  <si>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</si>
  <si>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</si>
  <si>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</si>
  <si>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</si>
  <si>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</si>
  <si>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</si>
  <si>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</si>
  <si>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</si>
  <si>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</si>
  <si>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</si>
  <si>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</si>
  <si>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</si>
  <si>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</si>
  <si>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</si>
  <si>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</si>
  <si>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</si>
  <si>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</si>
  <si>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</si>
  <si>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</si>
  <si>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</si>
  <si>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</si>
  <si>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</si>
  <si>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</si>
  <si>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</si>
  <si>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</si>
  <si>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</si>
  <si>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</si>
  <si>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</si>
  <si>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</si>
  <si>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</si>
  <si>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</si>
  <si>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</si>
  <si>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</si>
  <si>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</si>
  <si>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</si>
  <si>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</si>
  <si>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</si>
  <si>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</si>
  <si>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</si>
  <si>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</si>
  <si>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</si>
  <si>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</si>
  <si>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</si>
  <si>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</si>
  <si>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</si>
  <si>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</si>
  <si>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</si>
  <si>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</si>
  <si>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</si>
  <si>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</si>
  <si>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</si>
  <si>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</si>
  <si>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</si>
  <si>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</si>
  <si>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</si>
  <si>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</si>
  <si>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</si>
  <si>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</si>
  <si>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</si>
  <si>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</si>
  <si>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</si>
  <si>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</si>
  <si>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</si>
  <si>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</si>
  <si>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</si>
  <si>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</si>
  <si>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</si>
  <si>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</si>
  <si>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</si>
  <si>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</si>
  <si>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</si>
  <si>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</si>
  <si>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</si>
  <si>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</si>
  <si>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</si>
  <si>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</si>
  <si>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</si>
  <si>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</si>
  <si>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</si>
  <si>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</si>
  <si>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</si>
  <si>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</si>
  <si>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</si>
  <si>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</si>
  <si>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</si>
  <si>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</si>
  <si>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</si>
  <si>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</si>
  <si>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</si>
  <si>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</si>
  <si>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</si>
  <si>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</si>
  <si>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</si>
  <si>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</si>
  <si>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</si>
  <si>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</si>
  <si>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</si>
  <si>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</si>
  <si>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</si>
  <si>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</si>
  <si>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</si>
  <si>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</si>
  <si>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</si>
  <si>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</si>
  <si>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</si>
  <si>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</si>
  <si>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</si>
  <si>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</si>
  <si>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</si>
  <si>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</si>
  <si>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</si>
  <si>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</si>
  <si>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</si>
  <si>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</si>
  <si>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</si>
  <si>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</si>
  <si>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</si>
  <si>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</si>
  <si>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</si>
  <si>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</si>
  <si>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</si>
  <si>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</si>
  <si>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</si>
  <si>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</si>
  <si>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</si>
  <si>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</si>
  <si>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</si>
  <si>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</si>
  <si>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</si>
  <si>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</si>
  <si>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</si>
  <si>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</si>
  <si>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</si>
  <si>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</si>
  <si>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</si>
  <si>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</si>
  <si>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</si>
  <si>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</si>
  <si>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</si>
  <si>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</si>
  <si>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</si>
  <si>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</si>
  <si>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</si>
  <si>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</si>
  <si>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</si>
  <si>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</si>
  <si>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</si>
  <si>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</si>
  <si>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</si>
  <si>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</si>
  <si>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</si>
  <si>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</si>
  <si>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</si>
  <si>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</si>
  <si>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</si>
  <si>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</si>
  <si>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</si>
  <si>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</si>
  <si>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</si>
  <si>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</si>
  <si>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</si>
  <si>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</si>
  <si>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</si>
  <si>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</si>
  <si>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</si>
  <si>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</si>
  <si>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</si>
  <si>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</si>
  <si>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</si>
  <si>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</si>
  <si>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</si>
  <si>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</si>
  <si>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</si>
  <si>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</si>
  <si>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</si>
  <si>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</si>
  <si>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</si>
  <si>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</si>
  <si>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</si>
  <si>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</si>
  <si>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</si>
  <si>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</si>
  <si>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</si>
  <si>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</si>
  <si>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</si>
  <si>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</si>
  <si>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</si>
  <si>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</si>
  <si>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</si>
  <si>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</si>
  <si>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</si>
  <si>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</si>
  <si>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</si>
  <si>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</si>
  <si>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</si>
  <si>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</si>
  <si>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</si>
  <si>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</si>
  <si>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</si>
  <si>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</si>
  <si>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</si>
  <si>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</si>
  <si>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</si>
  <si>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</si>
  <si>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</si>
  <si>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</si>
  <si>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</si>
  <si>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</si>
  <si>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</si>
  <si>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</si>
  <si>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</si>
  <si>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</si>
  <si>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</si>
  <si>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</si>
  <si>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</si>
  <si>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</si>
  <si>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</si>
  <si>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</si>
  <si>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</si>
  <si>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</si>
  <si>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</si>
  <si>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</si>
  <si>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</si>
  <si>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</si>
  <si>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</si>
  <si>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</si>
  <si>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</si>
  <si>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</si>
  <si>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</si>
  <si>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</si>
  <si>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</si>
  <si>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</si>
  <si>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</si>
  <si>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</si>
  <si>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</si>
  <si>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</si>
  <si>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</si>
  <si>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</si>
  <si>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</si>
  <si>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</si>
  <si>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</si>
  <si>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</si>
  <si>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</si>
  <si>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</si>
  <si>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</si>
  <si>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</si>
  <si>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</si>
  <si>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</si>
  <si>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</si>
  <si>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</si>
  <si>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</si>
  <si>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</si>
  <si>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</si>
  <si>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</si>
  <si>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</si>
  <si>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</si>
  <si>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</si>
  <si>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</si>
  <si>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</si>
  <si>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</si>
  <si>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</si>
  <si>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</si>
  <si>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</si>
  <si>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</si>
  <si>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</si>
  <si>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</si>
  <si>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</si>
  <si>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</si>
  <si>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</si>
  <si>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</si>
  <si>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</si>
  <si>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</si>
  <si>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</si>
  <si>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</si>
  <si>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</si>
  <si>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</si>
  <si>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</si>
  <si>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</si>
  <si>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</si>
  <si>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</si>
  <si>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</si>
  <si>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</si>
  <si>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</si>
  <si>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</si>
  <si>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</si>
  <si>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</si>
  <si>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</si>
  <si>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</si>
  <si>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</si>
  <si>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</si>
  <si>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</si>
  <si>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</si>
  <si>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</si>
  <si>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</si>
  <si>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</si>
  <si>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</si>
  <si>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</si>
  <si>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</si>
  <si>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</si>
  <si>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</si>
  <si>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</si>
  <si>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</si>
  <si>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</si>
  <si>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</si>
  <si>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</si>
  <si>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</si>
  <si>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</si>
  <si>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</si>
  <si>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</si>
  <si>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</si>
  <si>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</si>
  <si>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</si>
  <si>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</si>
  <si>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</si>
  <si>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</si>
  <si>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</si>
  <si>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</si>
  <si>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</si>
  <si>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</si>
  <si>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</si>
  <si>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</si>
  <si>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</si>
  <si>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</si>
  <si>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</si>
  <si>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</si>
  <si>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</si>
  <si>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</si>
  <si>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</si>
  <si>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</si>
  <si>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</si>
  <si>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</si>
  <si>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</si>
  <si>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</si>
  <si>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</si>
  <si>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</si>
  <si>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</si>
  <si>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</si>
  <si>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</si>
  <si>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</si>
  <si>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</si>
  <si>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</si>
  <si>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</si>
  <si>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</si>
  <si>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</si>
  <si>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</si>
  <si>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</si>
  <si>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</si>
  <si>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</si>
  <si>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</si>
  <si>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</si>
  <si>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</si>
  <si>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</si>
  <si>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</si>
  <si>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</si>
  <si>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</si>
  <si>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</si>
  <si>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</si>
  <si>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</si>
  <si>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</si>
  <si>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</si>
  <si>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</si>
  <si>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</si>
  <si>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</si>
  <si>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</si>
  <si>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</si>
  <si>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</si>
  <si>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</si>
  <si>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</si>
  <si>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</si>
  <si>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</si>
  <si>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</si>
  <si>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</si>
  <si>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</si>
  <si>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</si>
  <si>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</si>
  <si>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</si>
  <si>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</si>
  <si>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</si>
  <si>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</si>
  <si>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</si>
  <si>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</si>
  <si>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</si>
  <si>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</si>
  <si>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</si>
  <si>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</si>
  <si>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</si>
  <si>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</si>
  <si>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</si>
  <si>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</si>
  <si>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</si>
  <si>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</si>
  <si>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</si>
  <si>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</si>
  <si>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</si>
  <si>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</si>
  <si>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</si>
  <si>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</si>
  <si>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</si>
  <si>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</si>
  <si>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</si>
  <si>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</si>
  <si>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</si>
  <si>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</si>
  <si>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</si>
  <si>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</si>
  <si>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</si>
  <si>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</si>
  <si>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</si>
  <si>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</si>
  <si>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</si>
  <si>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</si>
  <si>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</si>
  <si>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</si>
  <si>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</si>
  <si>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</si>
  <si>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</si>
  <si>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</si>
  <si>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</si>
  <si>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</si>
  <si>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</si>
  <si>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</si>
  <si>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</si>
  <si>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</si>
  <si>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</si>
  <si>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</si>
  <si>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</si>
  <si>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</si>
  <si>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</si>
  <si>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</si>
  <si>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</si>
  <si>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</si>
  <si>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</si>
  <si>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</si>
  <si>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</si>
  <si>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</si>
  <si>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</si>
  <si>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</si>
  <si>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</si>
  <si>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</si>
  <si>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</si>
  <si>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</si>
  <si>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</si>
  <si>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</si>
  <si>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</si>
  <si>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</si>
  <si>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</si>
  <si>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</si>
  <si>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</si>
  <si>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</si>
  <si>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</si>
  <si>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</si>
  <si>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</si>
  <si>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</si>
  <si>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</si>
  <si>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</si>
  <si>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</si>
  <si>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</si>
  <si>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</si>
  <si>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</si>
  <si>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</si>
  <si>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</si>
  <si>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</si>
  <si>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</si>
  <si>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</si>
  <si>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</si>
  <si>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</si>
  <si>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</si>
  <si>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</si>
  <si>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</si>
  <si>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</si>
  <si>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</si>
  <si>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</si>
  <si>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</si>
  <si>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</si>
  <si>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</si>
  <si>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</si>
  <si>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</si>
  <si>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</si>
  <si>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</si>
  <si>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</si>
  <si>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</si>
  <si>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</si>
  <si>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</si>
  <si>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</si>
  <si>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</si>
  <si>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</si>
  <si>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</si>
  <si>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</si>
  <si>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</si>
  <si>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</si>
  <si>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</si>
  <si>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</si>
  <si>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</si>
  <si>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</si>
  <si>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</si>
  <si>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</si>
  <si>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</si>
  <si>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</si>
  <si>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</si>
  <si>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</si>
  <si>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</si>
  <si>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</si>
  <si>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</si>
  <si>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</si>
  <si>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</si>
  <si>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</si>
  <si>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</si>
  <si>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</si>
  <si>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</si>
  <si>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</si>
  <si>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</si>
  <si>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</si>
  <si>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</si>
  <si>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</si>
  <si>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</si>
  <si>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</si>
  <si>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</si>
  <si>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</si>
  <si>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</si>
  <si>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</si>
  <si>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</si>
  <si>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</si>
  <si>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</si>
  <si>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</si>
  <si>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</si>
  <si>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</si>
  <si>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</si>
  <si>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</si>
  <si>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</si>
  <si>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</si>
  <si>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</si>
  <si>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</si>
  <si>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</si>
  <si>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</si>
  <si>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</si>
  <si>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</si>
  <si>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</si>
  <si>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</si>
  <si>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</si>
  <si>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</si>
  <si>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</si>
  <si>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</si>
  <si>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</si>
  <si>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</si>
  <si>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</si>
  <si>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</si>
  <si>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</si>
  <si>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</si>
  <si>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</si>
  <si>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</si>
  <si>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</si>
  <si>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</si>
  <si>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</si>
  <si>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</si>
  <si>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</si>
  <si>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</si>
  <si>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</si>
  <si>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</si>
  <si>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</si>
  <si>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</si>
  <si>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</si>
  <si>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</si>
  <si>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</si>
  <si>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</si>
  <si>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</si>
  <si>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</si>
  <si>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</si>
  <si>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</si>
  <si>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</si>
  <si>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</si>
  <si>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</si>
  <si>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</si>
  <si>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</si>
  <si>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</si>
  <si>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</si>
  <si>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</si>
  <si>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</si>
  <si>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</si>
  <si>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</si>
  <si>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</si>
  <si>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</si>
  <si>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</si>
  <si>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</si>
  <si>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</si>
  <si>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</si>
  <si>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</si>
  <si>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</si>
  <si>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</si>
  <si>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</si>
  <si>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</si>
  <si>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</si>
  <si>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</si>
  <si>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</si>
  <si>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</si>
  <si>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</si>
  <si>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</si>
  <si>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</si>
  <si>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</si>
  <si>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</si>
  <si>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</si>
  <si>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</si>
  <si>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</si>
  <si>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</si>
  <si>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</si>
  <si>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</si>
  <si>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</si>
  <si>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</si>
  <si>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</si>
  <si>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</si>
  <si>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</si>
  <si>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</si>
  <si>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</si>
  <si>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</si>
  <si>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</si>
  <si>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</si>
  <si>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</si>
  <si>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</si>
  <si>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</si>
  <si>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</si>
  <si>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</si>
  <si>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</si>
  <si>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</si>
  <si>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</si>
  <si>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</si>
  <si>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</si>
  <si>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</si>
  <si>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</si>
  <si>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</si>
  <si>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</si>
  <si>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</si>
  <si>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</si>
  <si>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</si>
  <si>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</si>
  <si>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</si>
  <si>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</si>
  <si>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</si>
  <si>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</si>
  <si>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</si>
  <si>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</si>
  <si>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</si>
  <si>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</si>
  <si>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</si>
  <si>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</si>
  <si>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</si>
  <si>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</si>
  <si>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</si>
  <si>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</si>
  <si>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</si>
  <si>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</si>
  <si>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</si>
  <si>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</si>
  <si>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</si>
  <si>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</si>
  <si>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</si>
  <si>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</si>
  <si>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</si>
  <si>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</si>
  <si>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</si>
  <si>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</si>
  <si>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</si>
  <si>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</si>
  <si>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</si>
  <si>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</si>
  <si>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</si>
  <si>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</si>
  <si>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</si>
  <si>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</si>
  <si>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</si>
  <si>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</si>
  <si>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</si>
  <si>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</si>
  <si>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</si>
  <si>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</si>
  <si>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</si>
  <si>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</si>
  <si>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</si>
  <si>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</si>
  <si>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</si>
  <si>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</si>
  <si>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</si>
  <si>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</si>
  <si>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</si>
  <si>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</si>
  <si>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</si>
  <si>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</si>
  <si>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</si>
  <si>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</si>
  <si>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</si>
  <si>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</si>
  <si>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</si>
  <si>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</si>
  <si>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</si>
  <si>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</si>
  <si>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</si>
  <si>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</si>
  <si>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</si>
  <si>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</si>
  <si>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</si>
  <si>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</si>
  <si>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</si>
  <si>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</si>
  <si>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</si>
  <si>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</si>
  <si>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</si>
  <si>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</si>
  <si>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</si>
  <si>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</si>
  <si>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</si>
  <si>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</si>
  <si>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</si>
  <si>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</si>
  <si>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</si>
  <si>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</si>
  <si>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</si>
  <si>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</si>
  <si>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</si>
  <si>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</si>
  <si>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</si>
  <si>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</si>
  <si>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</si>
  <si>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</si>
  <si>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</si>
  <si>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</si>
  <si>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</si>
  <si>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</si>
  <si>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</si>
  <si>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</si>
  <si>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</si>
  <si>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</si>
  <si>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</si>
  <si>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</si>
  <si>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</si>
  <si>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</si>
  <si>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</si>
  <si>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</si>
  <si>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</si>
  <si>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</si>
  <si>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</si>
  <si>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</si>
  <si>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</si>
  <si>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</si>
  <si>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</si>
  <si>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</si>
  <si>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</si>
  <si>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</si>
  <si>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</si>
  <si>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</si>
  <si>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</si>
  <si>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</si>
  <si>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</si>
  <si>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</si>
  <si>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</si>
  <si>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</si>
  <si>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</si>
  <si>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</si>
  <si>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</si>
  <si>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</si>
  <si>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</si>
  <si>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</si>
  <si>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</si>
  <si>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</si>
  <si>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</si>
  <si>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</si>
  <si>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</si>
  <si>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</si>
  <si>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</si>
  <si>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</si>
  <si>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</si>
  <si>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</si>
  <si>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</si>
  <si>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</si>
  <si>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</si>
  <si>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</si>
  <si>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</si>
  <si>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</si>
  <si>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</si>
  <si>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</si>
  <si>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</si>
  <si>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</si>
  <si>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</si>
  <si>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</si>
  <si>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</si>
  <si>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</si>
  <si>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</si>
  <si>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</si>
  <si>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</si>
  <si>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</si>
  <si>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</si>
  <si>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</si>
  <si>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</si>
  <si>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</si>
  <si>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</si>
  <si>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</si>
  <si>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</si>
  <si>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</si>
  <si>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</si>
  <si>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</si>
  <si>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</si>
  <si>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</si>
  <si>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</si>
  <si>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</si>
  <si>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</si>
  <si>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</si>
  <si>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</si>
  <si>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</si>
  <si>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</si>
  <si>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</si>
  <si>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</si>
  <si>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</si>
  <si>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</si>
  <si>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</si>
  <si>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</si>
  <si>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</si>
  <si>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</si>
  <si>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</si>
  <si>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</si>
  <si>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</si>
  <si>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</si>
  <si>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</si>
  <si>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</si>
  <si>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</si>
  <si>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</si>
  <si>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</si>
  <si>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</si>
  <si>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</si>
  <si>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</si>
  <si>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</si>
  <si>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</si>
  <si>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</si>
  <si>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</si>
  <si>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</si>
  <si>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</si>
  <si>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</si>
  <si>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</si>
  <si>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</si>
  <si>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</si>
  <si>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</si>
  <si>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</si>
  <si>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</si>
  <si>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</si>
  <si>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</si>
  <si>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</si>
  <si>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</si>
  <si>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</si>
  <si>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</si>
  <si>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</si>
  <si>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</si>
  <si>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</si>
  <si>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</si>
  <si>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</si>
  <si>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</si>
  <si>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</si>
  <si>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</si>
  <si>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</si>
  <si>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</si>
  <si>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</si>
  <si>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</si>
  <si>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</si>
  <si>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</si>
  <si>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</si>
  <si>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</si>
  <si>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</si>
  <si>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</si>
  <si>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</si>
  <si>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</si>
  <si>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</si>
  <si>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</si>
  <si>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</si>
  <si>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</si>
  <si>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</si>
  <si>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</si>
  <si>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</si>
  <si>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</si>
  <si>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</si>
  <si>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</si>
  <si>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</si>
  <si>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</si>
  <si>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</si>
  <si>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</si>
  <si>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</si>
  <si>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</si>
  <si>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</si>
  <si>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</si>
  <si>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</si>
  <si>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</si>
  <si>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</si>
  <si>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</si>
  <si>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</si>
  <si>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</si>
  <si>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</si>
  <si>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</si>
  <si>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</si>
  <si>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</si>
  <si>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</si>
  <si>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</si>
  <si>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</si>
  <si>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</si>
  <si>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</si>
  <si>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</si>
  <si>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</si>
  <si>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</si>
  <si>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</si>
  <si>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</si>
  <si>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</si>
  <si>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</si>
  <si>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</si>
  <si>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</si>
  <si>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</si>
  <si>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</si>
  <si>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</si>
  <si>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</si>
  <si>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</si>
  <si>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</si>
  <si>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</si>
  <si>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</si>
  <si>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</si>
  <si>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</si>
  <si>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</si>
  <si>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</si>
  <si>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</si>
  <si>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</si>
  <si>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</si>
  <si>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</si>
  <si>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</si>
  <si>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</si>
  <si>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</si>
  <si>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</si>
  <si>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</si>
  <si>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</si>
  <si>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</si>
  <si>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</si>
  <si>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</si>
  <si>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</si>
  <si>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</si>
  <si>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</si>
  <si>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</si>
  <si>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</si>
  <si>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</si>
  <si>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</si>
  <si>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</si>
  <si>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</si>
  <si>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</si>
  <si>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</si>
  <si>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</si>
  <si>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</si>
  <si>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</si>
  <si>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</si>
  <si>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</si>
  <si>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</si>
  <si>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</si>
  <si>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</si>
  <si>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</si>
  <si>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</si>
  <si>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</si>
  <si>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</si>
  <si>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</si>
  <si>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</si>
  <si>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</si>
  <si>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</si>
  <si>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</si>
  <si>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</si>
  <si>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</si>
  <si>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</si>
  <si>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</si>
  <si>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</si>
  <si>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</si>
  <si>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</si>
  <si>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</si>
  <si>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</si>
  <si>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</si>
  <si>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</si>
  <si>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</si>
  <si>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</si>
  <si>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</si>
  <si>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</si>
  <si>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</si>
  <si>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</si>
  <si>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</si>
  <si>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</si>
  <si>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</si>
  <si>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</si>
  <si>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</si>
  <si>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</si>
  <si>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</si>
  <si>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</si>
  <si>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</si>
  <si>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</si>
  <si>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</si>
  <si>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</si>
  <si>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</si>
  <si>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</si>
  <si>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</si>
  <si>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</si>
  <si>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</si>
  <si>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</si>
  <si>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</si>
  <si>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</si>
  <si>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</si>
  <si>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</si>
  <si>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</si>
  <si>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</si>
  <si>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</si>
  <si>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</si>
  <si>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</si>
  <si>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</si>
  <si>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</si>
  <si>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</si>
  <si>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</si>
  <si>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</si>
  <si>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</si>
  <si>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</si>
  <si>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</si>
  <si>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</si>
  <si>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</si>
  <si>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</si>
  <si>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</si>
  <si>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</si>
  <si>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</si>
  <si>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</si>
  <si>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</si>
  <si>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</si>
  <si>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</si>
  <si>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</si>
  <si>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</si>
  <si>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</si>
  <si>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</si>
  <si>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</si>
  <si>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</si>
  <si>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</si>
  <si>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</si>
  <si>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</si>
  <si>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</si>
  <si>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</si>
  <si>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</si>
  <si>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</si>
  <si>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</si>
  <si>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</si>
  <si>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</si>
  <si>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</si>
  <si>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</si>
  <si>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</si>
  <si>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</si>
  <si>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</si>
  <si>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</si>
  <si>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</si>
  <si>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</si>
  <si>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</si>
  <si>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</si>
  <si>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</si>
  <si>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</si>
  <si>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</si>
  <si>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</si>
  <si>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</si>
  <si>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</si>
  <si>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</si>
  <si>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</si>
  <si>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</si>
  <si>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</si>
  <si>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</si>
  <si>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</si>
  <si>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</si>
  <si>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</si>
  <si>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</si>
  <si>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</si>
  <si>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</si>
  <si>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</si>
  <si>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</si>
  <si>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</si>
  <si>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</si>
  <si>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</si>
  <si>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</si>
  <si>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</si>
  <si>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</si>
  <si>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</si>
  <si>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</si>
  <si>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</si>
  <si>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</si>
  <si>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</si>
  <si>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</si>
  <si>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</si>
  <si>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</si>
  <si>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</si>
  <si>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</si>
  <si>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</si>
  <si>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</si>
  <si>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</si>
  <si>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</si>
  <si>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</si>
  <si>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</si>
  <si>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</si>
  <si>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</si>
  <si>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</si>
  <si>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</si>
  <si>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</si>
  <si>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</si>
  <si>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</si>
  <si>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</si>
  <si>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</si>
  <si>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</si>
  <si>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</si>
  <si>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</si>
  <si>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</si>
  <si>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</si>
  <si>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</si>
  <si>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</si>
  <si>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</si>
  <si>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</si>
  <si>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</si>
  <si>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</si>
  <si>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</si>
  <si>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</si>
  <si>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</si>
  <si>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</si>
  <si>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</si>
  <si>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</si>
  <si>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</si>
  <si>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</si>
  <si>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</si>
  <si>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</si>
  <si>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</si>
  <si>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</si>
  <si>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</si>
  <si>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</si>
  <si>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</si>
  <si>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</si>
  <si>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</si>
  <si>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</si>
  <si>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</si>
  <si>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</si>
  <si>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</si>
  <si>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</si>
  <si>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</si>
  <si>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</si>
  <si>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</si>
  <si>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</si>
  <si>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</si>
  <si>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</si>
  <si>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</si>
  <si>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</si>
  <si>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</si>
  <si>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</si>
  <si>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</si>
  <si>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</si>
  <si>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</si>
  <si>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</si>
  <si>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</si>
  <si>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</si>
  <si>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</si>
  <si>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</si>
  <si>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</si>
  <si>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</si>
  <si>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</si>
  <si>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</si>
  <si>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</si>
  <si>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</si>
  <si>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</si>
  <si>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</si>
  <si>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</si>
  <si>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</si>
  <si>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</si>
  <si>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</si>
  <si>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</si>
  <si>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</si>
  <si>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</si>
  <si>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</si>
  <si>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</si>
  <si>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</si>
  <si>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</si>
  <si>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</si>
  <si>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</si>
  <si>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</si>
  <si>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</si>
  <si>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</si>
  <si>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</si>
  <si>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</si>
  <si>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</si>
  <si>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</si>
  <si>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</si>
  <si>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</si>
  <si>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</si>
  <si>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</si>
  <si>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</si>
  <si>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</si>
  <si>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</si>
  <si>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</si>
  <si>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</si>
  <si>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</si>
  <si>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</si>
  <si>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</si>
  <si>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</si>
  <si>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</si>
  <si>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</si>
  <si>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</si>
  <si>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</si>
  <si>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</si>
  <si>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</si>
  <si>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</si>
  <si>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</si>
  <si>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</si>
  <si>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</si>
  <si>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</si>
  <si>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</si>
  <si>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</si>
  <si>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</si>
  <si>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</si>
  <si>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</si>
  <si>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</si>
  <si>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</si>
  <si>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</si>
  <si>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</si>
  <si>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</si>
  <si>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</si>
  <si>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</si>
  <si>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</si>
  <si>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</si>
  <si>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</si>
  <si>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</si>
  <si>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</si>
  <si>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</si>
  <si>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</si>
  <si>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</si>
  <si>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</si>
  <si>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</si>
  <si>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</si>
  <si>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</si>
  <si>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</si>
  <si>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</si>
  <si>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</si>
  <si>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</si>
  <si>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</si>
  <si>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</si>
  <si>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</si>
  <si>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</si>
  <si>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</si>
  <si>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</si>
  <si>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</si>
  <si>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</si>
  <si>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</si>
  <si>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</si>
  <si>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</si>
  <si>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</si>
  <si>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</si>
  <si>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</si>
  <si>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</si>
  <si>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</si>
  <si>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</si>
  <si>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</si>
  <si>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</si>
  <si>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</si>
  <si>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</si>
  <si>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</si>
  <si>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</si>
  <si>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</si>
  <si>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</si>
  <si>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</si>
  <si>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</si>
  <si>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</si>
  <si>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</si>
  <si>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</si>
  <si>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</si>
  <si>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</si>
  <si>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</si>
  <si>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</si>
  <si>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</si>
  <si>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</si>
  <si>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</si>
  <si>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</si>
  <si>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</si>
  <si>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</si>
  <si>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</si>
  <si>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</si>
  <si>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</si>
  <si>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</si>
  <si>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</si>
  <si>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</si>
  <si>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</si>
  <si>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</si>
  <si>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</si>
  <si>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</si>
  <si>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</si>
  <si>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</si>
  <si>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</si>
  <si>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</si>
  <si>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</si>
  <si>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</si>
  <si>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</si>
  <si>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</si>
  <si>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</si>
  <si>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</si>
  <si>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</si>
  <si>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</si>
  <si>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</si>
  <si>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</si>
  <si>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</si>
  <si>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</si>
  <si>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</si>
  <si>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</si>
  <si>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</si>
  <si>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</si>
  <si>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</si>
  <si>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</si>
  <si>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</si>
  <si>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</si>
  <si>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</si>
  <si>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</si>
  <si>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</si>
  <si>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</si>
  <si>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</si>
  <si>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</si>
  <si>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</si>
  <si>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</si>
  <si>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</si>
  <si>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</si>
  <si>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</si>
  <si>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</si>
  <si>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</si>
  <si>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</si>
  <si>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</si>
  <si>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</si>
  <si>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</si>
  <si>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</si>
  <si>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</si>
  <si>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</si>
  <si>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</si>
  <si>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</si>
  <si>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</si>
  <si>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</si>
  <si>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</si>
  <si>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</si>
  <si>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</si>
  <si>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</si>
  <si>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</si>
  <si>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</si>
  <si>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</si>
  <si>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</si>
  <si>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</si>
  <si>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</si>
  <si>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</si>
  <si>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</si>
  <si>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</si>
  <si>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</si>
  <si>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</si>
  <si>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</si>
  <si>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</si>
  <si>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</si>
  <si>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</si>
  <si>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</si>
  <si>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</si>
  <si>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</si>
  <si>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</si>
  <si>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</si>
  <si>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</si>
  <si>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</si>
  <si>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</si>
  <si>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</si>
  <si>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</si>
  <si>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</si>
  <si>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</si>
  <si>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</si>
  <si>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</si>
  <si>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</si>
  <si>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</si>
  <si>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</si>
  <si>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</si>
  <si>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</si>
  <si>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</si>
  <si>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</si>
  <si>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</si>
  <si>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</si>
  <si>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</si>
  <si>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</si>
  <si>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</si>
  <si>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</si>
  <si>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</si>
  <si>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</si>
  <si>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</si>
  <si>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</si>
  <si>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</si>
  <si>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</si>
  <si>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</si>
  <si>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</si>
  <si>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</si>
  <si>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</si>
  <si>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</si>
  <si>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</si>
  <si>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</si>
  <si>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</si>
  <si>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</si>
  <si>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</si>
  <si>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</si>
  <si>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</si>
  <si>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</si>
  <si>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</si>
  <si>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</si>
  <si>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</si>
  <si>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</si>
  <si>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</si>
  <si>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</si>
  <si>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</si>
  <si>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</si>
  <si>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</si>
  <si>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</si>
  <si>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</si>
  <si>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</si>
  <si>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</si>
  <si>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</si>
  <si>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</si>
  <si>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</si>
  <si>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</si>
  <si>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</si>
  <si>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</si>
  <si>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</si>
  <si>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</si>
  <si>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</si>
  <si>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</si>
  <si>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</si>
  <si>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</si>
  <si>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</si>
  <si>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</si>
  <si>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</si>
  <si>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</si>
  <si>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</si>
  <si>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</si>
  <si>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</si>
  <si>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</si>
  <si>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</si>
  <si>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</si>
  <si>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</si>
  <si>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</si>
  <si>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</si>
  <si>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</si>
  <si>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</si>
  <si>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</si>
  <si>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</si>
  <si>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</si>
  <si>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</si>
  <si>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</si>
  <si>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</si>
  <si>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</si>
  <si>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</si>
  <si>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</si>
  <si>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</si>
  <si>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</si>
  <si>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</si>
  <si>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</si>
  <si>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</si>
  <si>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</si>
  <si>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</si>
  <si>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</si>
  <si>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</si>
  <si>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</si>
  <si>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</si>
  <si>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</si>
  <si>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</si>
  <si>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</si>
  <si>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</si>
  <si>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</si>
  <si>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</si>
  <si>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</si>
  <si>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</si>
  <si>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</si>
  <si>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</si>
  <si>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</si>
  <si>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</si>
  <si>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</si>
  <si>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</si>
  <si>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</si>
  <si>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</si>
  <si>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</si>
  <si>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</si>
  <si>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</si>
  <si>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</si>
  <si>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</si>
  <si>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</si>
  <si>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</si>
  <si>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</si>
  <si>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</si>
  <si>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</si>
  <si>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</si>
  <si>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</si>
  <si>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</si>
  <si>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</si>
  <si>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</si>
  <si>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</si>
  <si>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</si>
  <si>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</si>
  <si>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</si>
  <si>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</si>
  <si>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</si>
  <si>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</si>
  <si>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</si>
  <si>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</si>
  <si>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</si>
  <si>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</si>
  <si>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</si>
  <si>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</si>
  <si>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</si>
  <si>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</si>
  <si>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</si>
  <si>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</si>
  <si>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</si>
  <si>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</si>
  <si>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</si>
  <si>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</si>
  <si>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</si>
  <si>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</si>
  <si>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</si>
  <si>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</si>
  <si>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</si>
  <si>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</si>
  <si>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</si>
  <si>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</si>
  <si>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</si>
  <si>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</si>
  <si>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</si>
  <si>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</si>
  <si>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</si>
  <si>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</si>
  <si>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</si>
  <si>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</si>
  <si>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</si>
  <si>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</si>
  <si>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</si>
  <si>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</si>
  <si>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</si>
  <si>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</si>
  <si>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</si>
  <si>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</si>
  <si>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</si>
  <si>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</si>
  <si>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</si>
  <si>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</si>
  <si>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</si>
  <si>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</si>
  <si>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</si>
  <si>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</si>
  <si>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</si>
  <si>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</si>
  <si>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</si>
  <si>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</si>
  <si>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</si>
  <si>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</si>
  <si>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</si>
  <si>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</si>
  <si>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</si>
  <si>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</si>
  <si>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</si>
  <si>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</si>
  <si>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</si>
  <si>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</si>
  <si>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</si>
  <si>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</si>
  <si>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</si>
  <si>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</si>
  <si>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</si>
  <si>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</si>
  <si>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</si>
  <si>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</si>
  <si>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</si>
  <si>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</si>
  <si>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</si>
  <si>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</si>
  <si>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</si>
  <si>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</si>
  <si>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</si>
  <si>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</si>
  <si>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</si>
  <si>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</si>
  <si>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</si>
  <si>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</si>
  <si>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</si>
  <si>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</si>
  <si>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</si>
  <si>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</si>
  <si>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</si>
  <si>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</si>
  <si>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</si>
  <si>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</si>
  <si>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</si>
  <si>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</si>
  <si>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</si>
  <si>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</si>
  <si>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</si>
  <si>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</si>
  <si>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</si>
  <si>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</si>
  <si>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</si>
  <si>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</si>
  <si>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</si>
  <si>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</si>
  <si>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</si>
  <si>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</si>
  <si>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</si>
  <si>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</si>
  <si>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</si>
  <si>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</si>
  <si>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</si>
  <si>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</si>
  <si>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</si>
  <si>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</si>
  <si>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</si>
  <si>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</si>
  <si>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</si>
  <si>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</si>
  <si>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</si>
  <si>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</si>
  <si>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</si>
  <si>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</si>
  <si>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</si>
  <si>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</si>
  <si>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</si>
  <si>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</si>
  <si>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</si>
  <si>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</si>
  <si>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</si>
  <si>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</si>
  <si>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</si>
  <si>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</si>
  <si>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</si>
  <si>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</si>
  <si>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</si>
  <si>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</si>
  <si>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</si>
  <si>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</si>
  <si>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</si>
  <si>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</si>
  <si>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</si>
  <si>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</si>
  <si>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</si>
  <si>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</si>
  <si>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</si>
  <si>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</si>
  <si>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</si>
  <si>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</si>
  <si>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</si>
  <si>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</si>
  <si>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</si>
  <si>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</si>
  <si>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</si>
  <si>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</si>
  <si>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</si>
  <si>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</si>
  <si>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</si>
  <si>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</si>
  <si>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</si>
  <si>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</si>
  <si>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</si>
  <si>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</si>
  <si>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</si>
  <si>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</si>
  <si>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</si>
  <si>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</si>
  <si>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</si>
  <si>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</si>
  <si>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</si>
  <si>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</si>
  <si>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</si>
  <si>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</si>
  <si>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</si>
  <si>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</si>
  <si>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</si>
  <si>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</si>
  <si>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</si>
  <si>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</si>
  <si>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</si>
  <si>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</si>
  <si>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</si>
  <si>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</si>
  <si>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</si>
  <si>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</si>
  <si>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</si>
  <si>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</si>
  <si>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</si>
  <si>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</si>
  <si>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</si>
  <si>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</si>
  <si>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</si>
  <si>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</si>
  <si>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</si>
  <si>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</si>
  <si>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</si>
  <si>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</si>
  <si>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</si>
  <si>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</si>
  <si>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</si>
  <si>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</si>
  <si>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</si>
  <si>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</si>
  <si>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</si>
  <si>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</si>
  <si>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</si>
  <si>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</si>
  <si>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</si>
  <si>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</si>
  <si>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</si>
  <si>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</si>
  <si>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</si>
  <si>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</si>
  <si>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</si>
  <si>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</si>
  <si>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</si>
  <si>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</si>
  <si>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</si>
  <si>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</si>
  <si>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</si>
  <si>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</si>
  <si>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</si>
  <si>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</si>
  <si>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</si>
  <si>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</si>
  <si>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</si>
  <si>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</si>
  <si>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</si>
  <si>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</si>
  <si>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</si>
  <si>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</si>
  <si>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</si>
  <si>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</si>
  <si>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</si>
  <si>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</si>
  <si>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</si>
  <si>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</si>
  <si>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</si>
  <si>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</si>
  <si>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</si>
  <si>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</si>
  <si>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</si>
  <si>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</si>
  <si>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</si>
  <si>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</si>
  <si>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</si>
  <si>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</si>
  <si>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</si>
  <si>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</si>
  <si>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</si>
  <si>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</si>
  <si>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</si>
  <si>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</si>
  <si>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</si>
  <si>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</si>
  <si>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</si>
  <si>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</si>
  <si>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</si>
  <si>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</si>
  <si>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</si>
  <si>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</si>
  <si>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</si>
  <si>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</si>
  <si>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</si>
  <si>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</si>
  <si>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</si>
  <si>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</si>
  <si>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</si>
  <si>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</si>
  <si>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</si>
  <si>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</si>
  <si>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</si>
  <si>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</si>
  <si>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</si>
  <si>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</si>
  <si>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</si>
  <si>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</si>
  <si>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</si>
  <si>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</si>
  <si>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</si>
  <si>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</si>
  <si>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</si>
  <si>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</si>
  <si>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</si>
  <si>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</si>
  <si>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</si>
  <si>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</si>
  <si>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</si>
  <si>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</si>
  <si>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</si>
  <si>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</si>
  <si>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</si>
  <si>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</si>
  <si>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</si>
  <si>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</si>
  <si>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</si>
  <si>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</si>
  <si>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</si>
  <si>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</si>
  <si>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</si>
  <si>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</si>
  <si>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</si>
  <si>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</si>
  <si>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</si>
  <si>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</si>
  <si>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</si>
  <si>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</si>
  <si>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</si>
  <si>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</si>
  <si>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</si>
  <si>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</si>
  <si>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</si>
  <si>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</si>
  <si>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</si>
  <si>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</si>
  <si>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</si>
  <si>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</si>
  <si>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</si>
  <si>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</si>
  <si>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</si>
  <si>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</si>
  <si>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</si>
  <si>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</si>
  <si>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</si>
  <si>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</si>
  <si>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</si>
  <si>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</si>
  <si>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</si>
  <si>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</si>
  <si>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</si>
  <si>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</si>
  <si>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</si>
  <si>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</si>
  <si>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</si>
  <si>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</si>
  <si>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</si>
  <si>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</si>
  <si>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</si>
  <si>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</si>
  <si>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</si>
  <si>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</si>
  <si>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</si>
  <si>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</si>
  <si>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</si>
  <si>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</si>
  <si>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</si>
  <si>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</si>
  <si>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</si>
  <si>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</si>
  <si>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</si>
  <si>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</si>
  <si>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</si>
  <si>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</si>
  <si>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</si>
  <si>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</si>
  <si>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</si>
  <si>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</si>
  <si>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</si>
  <si>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</si>
  <si>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</si>
  <si>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</si>
  <si>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</si>
  <si>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</si>
  <si>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</si>
  <si>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</si>
  <si>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</si>
  <si>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</si>
  <si>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</si>
  <si>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</si>
  <si>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</si>
  <si>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</si>
  <si>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</si>
  <si>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</si>
  <si>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</si>
  <si>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</si>
  <si>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</si>
  <si>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</si>
  <si>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</si>
  <si>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</si>
  <si>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</si>
  <si>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</si>
  <si>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</si>
  <si>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</si>
  <si>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</si>
  <si>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</si>
  <si>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</si>
  <si>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</si>
  <si>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</si>
  <si>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</si>
  <si>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</si>
  <si>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</si>
  <si>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</si>
  <si>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</si>
  <si>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</si>
  <si>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</si>
  <si>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</si>
  <si>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</si>
  <si>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</si>
  <si>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</si>
  <si>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</si>
  <si>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</si>
  <si>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</si>
  <si>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</si>
  <si>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</si>
  <si>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</si>
  <si>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</si>
  <si>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</si>
  <si>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</si>
  <si>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</si>
  <si>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</si>
  <si>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</si>
  <si>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</si>
  <si>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</si>
  <si>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</si>
  <si>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</si>
  <si>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</si>
  <si>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</si>
  <si>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</si>
  <si>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</si>
  <si>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</si>
  <si>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</si>
  <si>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</si>
  <si>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</si>
  <si>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</si>
  <si>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</si>
  <si>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</si>
  <si>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</si>
  <si>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</si>
  <si>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</si>
  <si>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</si>
  <si>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</si>
  <si>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</si>
  <si>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</si>
  <si>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</si>
  <si>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</si>
  <si>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</si>
  <si>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</si>
  <si>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</si>
  <si>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</si>
  <si>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</si>
  <si>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</si>
  <si>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</si>
  <si>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</si>
  <si>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</si>
  <si>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</si>
  <si>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</si>
  <si>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</si>
  <si>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</si>
  <si>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</si>
  <si>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</si>
  <si>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</si>
  <si>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</si>
  <si>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</si>
  <si>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</si>
  <si>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</si>
  <si>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</si>
  <si>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</si>
  <si>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</si>
  <si>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</si>
  <si>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</si>
  <si>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</si>
  <si>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</si>
  <si>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</si>
  <si>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</si>
  <si>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</si>
  <si>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</si>
  <si>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</si>
  <si>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</si>
  <si>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</si>
  <si>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</si>
  <si>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</si>
  <si>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</si>
  <si>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</si>
  <si>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</si>
  <si>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</si>
  <si>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</si>
  <si>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</si>
  <si>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</si>
  <si>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</si>
  <si>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</si>
  <si>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</si>
  <si>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</si>
  <si>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</si>
  <si>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</si>
  <si>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</si>
  <si>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</si>
  <si>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</si>
  <si>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</si>
  <si>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</si>
  <si>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</si>
  <si>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</si>
  <si>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</si>
  <si>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</si>
  <si>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</si>
  <si>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</si>
  <si>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</si>
  <si>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</si>
  <si>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</si>
  <si>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</si>
  <si>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</si>
  <si>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</si>
  <si>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</si>
  <si>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</si>
  <si>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</si>
  <si>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</si>
  <si>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</si>
  <si>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</si>
  <si>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</si>
  <si>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</si>
  <si>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</si>
  <si>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</si>
  <si>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</si>
  <si>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</si>
  <si>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</si>
  <si>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</si>
  <si>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</si>
  <si>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</si>
  <si>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</si>
  <si>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</si>
  <si>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</si>
  <si>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</si>
  <si>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</si>
  <si>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</si>
  <si>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</si>
  <si>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</si>
  <si>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</si>
  <si>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</si>
  <si>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</si>
  <si>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</si>
  <si>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</si>
  <si>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</si>
  <si>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</si>
  <si>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</si>
  <si>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</si>
  <si>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</si>
  <si>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</si>
  <si>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</si>
  <si>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</si>
  <si>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</si>
  <si>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</si>
  <si>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</si>
  <si>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</si>
  <si>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</si>
  <si>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</si>
  <si>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</si>
  <si>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</si>
  <si>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</si>
  <si>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</si>
  <si>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</si>
  <si>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</si>
  <si>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</si>
  <si>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</si>
  <si>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</si>
  <si>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</si>
  <si>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</si>
  <si>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</si>
  <si>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</si>
  <si>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</si>
  <si>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</si>
  <si>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</si>
  <si>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</si>
  <si>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</si>
  <si>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</si>
  <si>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</si>
  <si>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</si>
  <si>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</si>
  <si>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</si>
  <si>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</si>
  <si>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</si>
  <si>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</si>
  <si>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</si>
  <si>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</si>
  <si>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</si>
  <si>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</si>
  <si>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</si>
  <si>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</si>
  <si>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</si>
  <si>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</si>
  <si>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</si>
  <si>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</si>
  <si>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</si>
  <si>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</si>
  <si>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</si>
  <si>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</si>
  <si>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</si>
  <si>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</si>
  <si>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</si>
  <si>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</si>
  <si>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</si>
  <si>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</si>
  <si>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</si>
  <si>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</si>
  <si>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</si>
  <si>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</si>
  <si>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</si>
  <si>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</si>
  <si>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</si>
  <si>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</si>
  <si>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</si>
  <si>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</si>
  <si>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</si>
  <si>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</si>
  <si>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</si>
  <si>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</si>
  <si>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</si>
  <si>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</si>
  <si>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</si>
  <si>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</si>
  <si>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</si>
  <si>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</si>
  <si>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</si>
  <si>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</si>
  <si>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</si>
  <si>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</si>
  <si>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</si>
  <si>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</si>
  <si>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</si>
  <si>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</si>
  <si>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</si>
  <si>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</si>
  <si>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</si>
  <si>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</si>
  <si>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</si>
  <si>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</si>
  <si>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</si>
  <si>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</si>
  <si>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</si>
  <si>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</si>
  <si>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</si>
  <si>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</si>
  <si>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</si>
  <si>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</si>
  <si>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</si>
  <si>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</si>
  <si>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</si>
  <si>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</si>
  <si>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</si>
  <si>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</si>
  <si>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</si>
  <si>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</si>
  <si>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</si>
  <si>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</si>
  <si>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</si>
  <si>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</si>
  <si>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</si>
  <si>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</si>
  <si>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</si>
  <si>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</si>
  <si>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</si>
  <si>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</si>
  <si>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</si>
  <si>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</si>
  <si>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</si>
  <si>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</si>
  <si>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</si>
  <si>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</si>
  <si>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</si>
  <si>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</si>
  <si>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</si>
  <si>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</si>
  <si>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</si>
  <si>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</si>
  <si>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</si>
  <si>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</si>
  <si>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</si>
  <si>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</si>
  <si>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</si>
  <si>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</si>
  <si>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</si>
  <si>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</si>
  <si>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</si>
  <si>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</si>
  <si>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</si>
  <si>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</si>
  <si>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</si>
  <si>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</si>
  <si>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</si>
  <si>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</si>
  <si>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</si>
  <si>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</si>
  <si>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</si>
  <si>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</si>
  <si>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</si>
  <si>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</si>
  <si>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</si>
  <si>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</si>
  <si>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</si>
  <si>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</si>
  <si>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</si>
  <si>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</si>
  <si>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</si>
  <si>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</si>
  <si>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</si>
  <si>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</si>
  <si>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</si>
  <si>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</si>
  <si>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</si>
  <si>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</si>
  <si>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</si>
  <si>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</si>
  <si>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</si>
  <si>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</si>
  <si>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</si>
  <si>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</si>
  <si>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</si>
  <si>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</si>
  <si>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</si>
  <si>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</si>
  <si>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</si>
  <si>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</si>
  <si>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</si>
  <si>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</si>
  <si>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</si>
  <si>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</si>
  <si>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</si>
  <si>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</si>
  <si>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</si>
  <si>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</si>
  <si>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</si>
  <si>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</si>
  <si>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</si>
  <si>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</si>
  <si>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</si>
  <si>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</si>
  <si>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</si>
  <si>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</si>
  <si>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</si>
  <si>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</si>
  <si>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</si>
  <si>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</si>
  <si>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</si>
  <si>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</si>
  <si>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</si>
  <si>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</si>
  <si>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</si>
  <si>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</si>
  <si>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</si>
  <si>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</si>
  <si>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</si>
  <si>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</si>
  <si>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</si>
  <si>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</si>
  <si>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</si>
  <si>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</si>
  <si>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</si>
  <si>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</si>
  <si>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</si>
  <si>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</si>
  <si>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</si>
  <si>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</si>
  <si>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</si>
  <si>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</si>
  <si>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</si>
  <si>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</si>
  <si>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</si>
  <si>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</si>
  <si>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</si>
  <si>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</si>
  <si>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</si>
  <si>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</si>
  <si>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</si>
  <si>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</si>
  <si>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</si>
  <si>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</si>
  <si>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</si>
  <si>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</si>
  <si>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</si>
  <si>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</si>
  <si>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</si>
  <si>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</si>
  <si>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</si>
  <si>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</si>
  <si>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</si>
  <si>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</si>
  <si>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</si>
  <si>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</si>
  <si>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</si>
  <si>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</si>
  <si>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</si>
  <si>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</si>
  <si>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</si>
  <si>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</si>
  <si>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</si>
  <si>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</si>
  <si>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</si>
  <si>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</si>
  <si>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</si>
  <si>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</si>
  <si>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</si>
  <si>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</si>
  <si>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</si>
  <si>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</si>
  <si>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</si>
  <si>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</si>
  <si>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</si>
  <si>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</si>
  <si>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</si>
  <si>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</si>
  <si>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</si>
  <si>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</si>
  <si>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</si>
  <si>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</si>
  <si>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</si>
  <si>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</si>
  <si>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</si>
  <si>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</si>
  <si>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</si>
  <si>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</si>
  <si>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</si>
  <si>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</si>
  <si>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</si>
  <si>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</si>
  <si>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</si>
  <si>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</si>
  <si>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</si>
  <si>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</si>
  <si>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</si>
  <si>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</si>
  <si>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</si>
  <si>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</si>
  <si>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</si>
  <si>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</si>
  <si>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</si>
  <si>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</si>
  <si>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</si>
  <si>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</si>
  <si>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</si>
  <si>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</si>
  <si>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</si>
  <si>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</si>
  <si>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</si>
  <si>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</si>
  <si>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</si>
  <si>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</si>
  <si>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</si>
  <si>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</si>
  <si>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</si>
  <si>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</si>
  <si>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</si>
  <si>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</si>
  <si>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</si>
  <si>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</si>
  <si>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</si>
  <si>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</si>
  <si>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</si>
  <si>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</si>
  <si>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</si>
  <si>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</si>
  <si>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</si>
  <si>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</si>
  <si>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</si>
  <si>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</si>
  <si>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</si>
  <si>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</si>
  <si>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</si>
  <si>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</si>
  <si>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</si>
  <si>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</si>
  <si>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</si>
  <si>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</si>
  <si>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</si>
  <si>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</si>
  <si>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</si>
  <si>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</si>
  <si>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</si>
  <si>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</si>
  <si>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</si>
  <si>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</si>
  <si>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</si>
  <si>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</si>
  <si>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</si>
  <si>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</si>
  <si>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</si>
  <si>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</si>
  <si>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</si>
  <si>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</si>
  <si>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</si>
  <si>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</si>
  <si>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</si>
  <si>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</si>
  <si>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</si>
  <si>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</si>
  <si>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</si>
  <si>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</si>
  <si>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</si>
  <si>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</si>
  <si>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</si>
  <si>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</si>
  <si>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</si>
  <si>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</si>
  <si>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</si>
  <si>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</si>
  <si>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</si>
  <si>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</si>
  <si>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</si>
  <si>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</si>
  <si>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</si>
  <si>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</si>
  <si>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</si>
  <si>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</si>
  <si>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</si>
  <si>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</si>
  <si>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</si>
  <si>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</si>
  <si>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</si>
  <si>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</si>
  <si>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</si>
  <si>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</si>
  <si>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</si>
  <si>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</si>
  <si>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</si>
  <si>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</si>
  <si>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</si>
  <si>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</si>
  <si>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</si>
  <si>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</si>
  <si>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</si>
  <si>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</si>
  <si>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</si>
  <si>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</si>
  <si>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</si>
  <si>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</si>
  <si>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</si>
  <si>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</si>
  <si>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</si>
  <si>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</si>
  <si>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</si>
  <si>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</si>
  <si>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</si>
  <si>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</si>
  <si>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</si>
  <si>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</si>
  <si>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</si>
  <si>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</si>
  <si>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</si>
  <si>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</si>
  <si>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</si>
  <si>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</si>
  <si>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</si>
  <si>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</si>
  <si>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</si>
  <si>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</si>
  <si>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</si>
  <si>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</si>
  <si>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</si>
  <si>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</si>
  <si>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</si>
  <si>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</si>
  <si>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</si>
  <si>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</si>
  <si>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</si>
  <si>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</si>
  <si>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</si>
  <si>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</si>
  <si>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</si>
  <si>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</si>
  <si>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</si>
  <si>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</si>
  <si>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</si>
  <si>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</si>
  <si>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</si>
  <si>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</si>
  <si>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</si>
  <si>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</si>
  <si>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</si>
  <si>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</si>
  <si>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</si>
  <si>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</si>
  <si>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</si>
  <si>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</si>
  <si>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</si>
  <si>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</si>
  <si>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</si>
  <si>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</si>
  <si>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</si>
  <si>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</si>
  <si>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</si>
  <si>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</si>
  <si>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</si>
  <si>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</si>
  <si>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</si>
  <si>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</si>
  <si>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</si>
  <si>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</si>
  <si>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</si>
  <si>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</si>
  <si>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</si>
  <si>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</si>
  <si>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</si>
  <si>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</si>
  <si>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</si>
  <si>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</si>
  <si>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</si>
  <si>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</si>
  <si>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</si>
  <si>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</si>
  <si>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</si>
  <si>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</si>
  <si>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</si>
  <si>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</si>
  <si>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</si>
  <si>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</si>
  <si>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</si>
  <si>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</si>
  <si>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</si>
  <si>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</si>
  <si>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</si>
  <si>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</si>
  <si>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</si>
  <si>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</si>
  <si>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</si>
  <si>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</si>
  <si>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</si>
  <si>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</si>
  <si>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</si>
  <si>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</si>
  <si>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</si>
  <si>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</si>
  <si>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</si>
  <si>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</si>
  <si>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</si>
  <si>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</si>
  <si>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</si>
  <si>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</si>
  <si>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</si>
  <si>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</si>
  <si>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</si>
  <si>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</si>
  <si>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</si>
  <si>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</si>
  <si>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</si>
  <si>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</si>
  <si>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</si>
  <si>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</si>
  <si>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</si>
  <si>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</si>
  <si>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</si>
  <si>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</si>
  <si>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</si>
  <si>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</si>
  <si>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</si>
  <si>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</si>
  <si>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</si>
  <si>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</si>
  <si>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</si>
  <si>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</si>
  <si>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</si>
  <si>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</si>
  <si>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</si>
  <si>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</si>
  <si>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</si>
  <si>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</si>
  <si>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</si>
  <si>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</si>
  <si>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</si>
  <si>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</si>
  <si>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</si>
  <si>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</si>
  <si>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</si>
  <si>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</si>
  <si>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</si>
  <si>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</si>
  <si>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</si>
  <si>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</si>
  <si>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</si>
  <si>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</si>
  <si>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</si>
  <si>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</si>
  <si>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</si>
  <si>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</si>
  <si>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</si>
  <si>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</si>
  <si>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</si>
  <si>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</si>
  <si>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</si>
  <si>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</si>
  <si>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</si>
  <si>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</si>
  <si>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</si>
  <si>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</si>
  <si>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</si>
  <si>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</si>
  <si>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</si>
  <si>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</si>
  <si>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</si>
  <si>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</si>
  <si>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</si>
  <si>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</si>
  <si>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</si>
  <si>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</si>
  <si>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</si>
  <si>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</si>
  <si>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</si>
  <si>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</si>
  <si>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</si>
  <si>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</si>
  <si>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</si>
  <si>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</si>
  <si>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</si>
  <si>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</si>
  <si>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</si>
  <si>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</si>
  <si>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</si>
  <si>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</si>
  <si>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</si>
  <si>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</si>
  <si>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</si>
  <si>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</si>
  <si>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</si>
  <si>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</si>
  <si>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</si>
  <si>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</si>
  <si>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</si>
  <si>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</si>
  <si>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</si>
  <si>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</si>
  <si>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</si>
  <si>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</si>
  <si>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</si>
  <si>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</si>
  <si>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</si>
  <si>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</si>
  <si>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</si>
  <si>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</si>
  <si>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</si>
  <si>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</si>
  <si>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</si>
  <si>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</si>
  <si>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</si>
  <si>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</si>
  <si>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</si>
  <si>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</si>
  <si>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</si>
  <si>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</si>
  <si>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</si>
  <si>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</si>
  <si>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</si>
  <si>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</si>
  <si>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</si>
  <si>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</si>
  <si>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</si>
  <si>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</si>
  <si>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</si>
  <si>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</si>
  <si>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</si>
  <si>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</si>
  <si>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</si>
  <si>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</si>
  <si>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</si>
  <si>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</si>
  <si>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</si>
  <si>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</si>
  <si>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</si>
  <si>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</si>
  <si>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</si>
  <si>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</si>
  <si>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</si>
  <si>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</si>
  <si>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</si>
  <si>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</si>
  <si>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</si>
  <si>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</si>
  <si>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</si>
  <si>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</si>
  <si>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</si>
  <si>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</si>
  <si>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</si>
  <si>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</si>
  <si>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</si>
  <si>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</si>
  <si>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</si>
  <si>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</si>
  <si>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</si>
  <si>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</si>
  <si>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</si>
  <si>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</si>
  <si>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</si>
  <si>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</si>
  <si>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</si>
  <si>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</si>
  <si>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</si>
  <si>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</si>
  <si>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</si>
  <si>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</si>
  <si>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</si>
  <si>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</si>
  <si>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</si>
  <si>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</si>
  <si>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</si>
  <si>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</si>
  <si>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</si>
  <si>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</si>
  <si>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</si>
  <si>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</si>
  <si>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</si>
  <si>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</si>
  <si>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</si>
  <si>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</si>
  <si>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</si>
  <si>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</si>
  <si>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</si>
  <si>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</si>
  <si>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</si>
  <si>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</si>
  <si>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</si>
  <si>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</si>
  <si>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</si>
  <si>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</si>
  <si>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</si>
  <si>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</si>
  <si>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</si>
  <si>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</si>
  <si>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</si>
  <si>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</si>
  <si>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</si>
  <si>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</si>
  <si>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</si>
  <si>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</si>
  <si>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</si>
  <si>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</si>
  <si>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</si>
  <si>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</si>
  <si>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</si>
  <si>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</si>
  <si>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</si>
  <si>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</si>
  <si>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</si>
  <si>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</si>
  <si>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</si>
  <si>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</si>
  <si>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</si>
  <si>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</si>
  <si>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</si>
  <si>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</si>
  <si>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</si>
  <si>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</si>
  <si>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</si>
  <si>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</si>
  <si>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</si>
  <si>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</si>
  <si>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</si>
  <si>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</si>
  <si>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</si>
  <si>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</si>
  <si>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</si>
  <si>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</si>
  <si>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</si>
  <si>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</si>
  <si>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</si>
  <si>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</si>
  <si>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</si>
  <si>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</si>
  <si>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</si>
  <si>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</si>
  <si>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</si>
  <si>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</si>
  <si>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</si>
  <si>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</si>
  <si>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</si>
  <si>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</si>
  <si>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</si>
  <si>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</si>
  <si>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</si>
  <si>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</si>
  <si>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</si>
  <si>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</si>
  <si>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</si>
  <si>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</si>
  <si>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</si>
  <si>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</si>
  <si>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</si>
  <si>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</si>
  <si>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</si>
  <si>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</si>
  <si>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</si>
  <si>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</si>
  <si>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</si>
  <si>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</si>
  <si>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</si>
  <si>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</si>
  <si>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</si>
  <si>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</si>
  <si>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</si>
  <si>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</si>
  <si>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</si>
  <si>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</si>
  <si>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</si>
  <si>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</si>
  <si>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</si>
  <si>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</si>
  <si>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</si>
  <si>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</si>
  <si>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</si>
  <si>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</si>
  <si>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</si>
  <si>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</si>
  <si>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</si>
  <si>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</si>
  <si>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</si>
  <si>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</si>
  <si>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</si>
  <si>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</si>
  <si>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</si>
  <si>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</si>
  <si>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</si>
  <si>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</si>
  <si>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</si>
  <si>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</si>
  <si>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</si>
  <si>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</si>
  <si>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</si>
  <si>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</si>
  <si>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</si>
  <si>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</si>
  <si>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</si>
  <si>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</si>
  <si>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</si>
  <si>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</si>
  <si>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</si>
  <si>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</si>
  <si>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</si>
  <si>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</si>
  <si>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</si>
  <si>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</si>
  <si>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</si>
  <si>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</si>
  <si>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</si>
  <si>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</si>
  <si>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</si>
  <si>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</si>
  <si>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</si>
  <si>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</si>
  <si>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</si>
  <si>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</si>
  <si>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</si>
  <si>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</si>
  <si>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</si>
  <si>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</si>
  <si>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</si>
  <si>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</si>
  <si>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</si>
  <si>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</si>
  <si>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</si>
  <si>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</si>
  <si>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</si>
  <si>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</si>
  <si>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</si>
  <si>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</si>
  <si>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</si>
  <si>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</si>
  <si>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</si>
  <si>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</si>
  <si>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</si>
  <si>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</si>
  <si>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</si>
  <si>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</si>
  <si>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</si>
  <si>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</si>
  <si>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</si>
  <si>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</si>
  <si>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</si>
  <si>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</si>
  <si>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</si>
  <si>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</si>
  <si>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</si>
  <si>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</si>
  <si>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</si>
  <si>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</si>
  <si>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</si>
  <si>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</si>
  <si>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</si>
  <si>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</si>
  <si>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</si>
  <si>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</si>
  <si>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</si>
  <si>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</si>
  <si>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</si>
  <si>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</si>
  <si>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</si>
  <si>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</si>
  <si>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</si>
  <si>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</si>
  <si>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</si>
  <si>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</si>
  <si>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</si>
  <si>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</si>
  <si>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</si>
  <si>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</si>
  <si>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</si>
  <si>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</si>
  <si>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</si>
  <si>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</si>
  <si>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</si>
  <si>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</si>
  <si>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</si>
  <si>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</si>
  <si>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</si>
  <si>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</si>
  <si>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</si>
  <si>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</si>
  <si>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</si>
  <si>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</si>
  <si>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</si>
  <si>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</si>
  <si>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</si>
  <si>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</si>
  <si>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</si>
  <si>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</si>
  <si>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</si>
  <si>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</si>
  <si>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</si>
  <si>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</si>
  <si>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</si>
  <si>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</si>
  <si>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</si>
  <si>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</si>
  <si>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</si>
  <si>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</si>
  <si>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</si>
  <si>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</si>
  <si>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</si>
  <si>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</si>
  <si>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</si>
  <si>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</si>
  <si>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</si>
  <si>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</si>
  <si>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</si>
  <si>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</si>
  <si>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</si>
  <si>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</si>
  <si>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</si>
  <si>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</si>
  <si>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</si>
  <si>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</si>
  <si>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</si>
  <si>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</si>
  <si>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</si>
  <si>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</si>
  <si>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</si>
  <si>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</si>
  <si>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</si>
  <si>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</si>
  <si>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</si>
  <si>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</si>
  <si>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</si>
  <si>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</si>
  <si>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</si>
  <si>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</si>
  <si>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</si>
  <si>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</si>
  <si>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</si>
  <si>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</si>
  <si>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</si>
  <si>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</si>
  <si>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</si>
  <si>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</si>
  <si>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</si>
  <si>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</si>
  <si>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</si>
  <si>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</si>
  <si>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</si>
  <si>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</si>
  <si>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</si>
  <si>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</si>
  <si>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</si>
  <si>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</si>
  <si>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</si>
  <si>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</si>
  <si>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</si>
  <si>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</si>
  <si>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</si>
  <si>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</si>
  <si>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</si>
  <si>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</si>
  <si>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</si>
  <si>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</si>
  <si>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</si>
  <si>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</si>
  <si>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</si>
  <si>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</si>
  <si>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</si>
  <si>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</si>
  <si>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</si>
  <si>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</si>
  <si>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</si>
  <si>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</si>
  <si>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</si>
  <si>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</si>
  <si>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</si>
  <si>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</si>
  <si>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</si>
  <si>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</si>
  <si>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</si>
  <si>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</si>
  <si>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</si>
  <si>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</si>
  <si>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</si>
  <si>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</si>
  <si>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</si>
  <si>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</si>
  <si>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</si>
  <si>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</si>
  <si>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</si>
  <si>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</si>
  <si>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</si>
  <si>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</si>
  <si>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</si>
  <si>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</si>
  <si>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</si>
  <si>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</si>
  <si>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</si>
  <si>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</si>
  <si>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</si>
  <si>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</si>
  <si>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</si>
  <si>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</si>
  <si>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</si>
  <si>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</si>
  <si>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</si>
  <si>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</si>
  <si>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</si>
  <si>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</si>
  <si>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</si>
  <si>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</si>
  <si>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</si>
  <si>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</si>
  <si>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</si>
  <si>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</si>
  <si>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</si>
  <si>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</si>
  <si>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</si>
  <si>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</si>
  <si>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</si>
  <si>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</si>
  <si>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</si>
  <si>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</si>
  <si>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</si>
  <si>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</si>
  <si>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</si>
  <si>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</si>
  <si>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</si>
  <si>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</si>
  <si>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</si>
  <si>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</si>
  <si>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</si>
  <si>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</si>
  <si>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</si>
  <si>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</si>
  <si>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</si>
  <si>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</si>
  <si>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</si>
  <si>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</si>
  <si>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</si>
  <si>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</si>
  <si>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</si>
  <si>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</si>
  <si>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</si>
  <si>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</si>
  <si>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</si>
  <si>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</si>
  <si>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</si>
  <si>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</si>
  <si>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</si>
  <si>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</si>
  <si>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</si>
  <si>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</si>
  <si>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</si>
  <si>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</si>
  <si>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</si>
  <si>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</si>
  <si>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</si>
  <si>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</si>
  <si>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</si>
  <si>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</si>
  <si>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</si>
  <si>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</si>
  <si>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</si>
  <si>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</si>
  <si>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</si>
  <si>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</si>
  <si>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</si>
  <si>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</si>
  <si>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</si>
  <si>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</si>
  <si>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</si>
  <si>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</si>
  <si>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</si>
  <si>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</si>
  <si>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</si>
  <si>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</si>
  <si>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</si>
  <si>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</si>
  <si>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</si>
  <si>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</si>
  <si>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</si>
  <si>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</si>
  <si>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</si>
  <si>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</si>
  <si>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</si>
  <si>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</si>
  <si>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</si>
  <si>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</si>
  <si>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</si>
  <si>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</si>
  <si>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</si>
  <si>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</si>
  <si>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</si>
  <si>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</si>
  <si>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</si>
  <si>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</si>
  <si>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</si>
  <si>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</si>
  <si>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</si>
  <si>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</si>
  <si>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</si>
  <si>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</si>
  <si>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</si>
  <si>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</si>
  <si>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</si>
  <si>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</si>
  <si>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</si>
  <si>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</si>
  <si>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</si>
  <si>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</si>
  <si>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</si>
  <si>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</si>
  <si>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</si>
  <si>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</si>
  <si>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</si>
  <si>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</si>
  <si>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</si>
  <si>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</si>
  <si>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</si>
  <si>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</si>
  <si>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</si>
  <si>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</si>
  <si>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</si>
  <si>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</si>
  <si>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</si>
  <si>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</si>
  <si>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</si>
  <si>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</si>
  <si>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</si>
  <si>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</si>
  <si>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</si>
  <si>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</si>
  <si>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</si>
  <si>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</si>
  <si>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</si>
  <si>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</si>
  <si>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</si>
  <si>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</si>
  <si>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</si>
  <si>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</si>
  <si>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</si>
  <si>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</si>
  <si>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</si>
  <si>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</si>
  <si>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</si>
  <si>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</si>
  <si>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</si>
  <si>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</si>
  <si>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</si>
  <si>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</si>
  <si>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</si>
  <si>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</si>
  <si>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</si>
  <si>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</si>
  <si>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</si>
  <si>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</si>
  <si>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</si>
  <si>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</si>
  <si>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</si>
  <si>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</si>
  <si>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</si>
  <si>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</si>
  <si>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</si>
  <si>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</si>
  <si>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</si>
  <si>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</si>
  <si>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</si>
  <si>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</si>
  <si>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</si>
  <si>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</si>
  <si>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</si>
  <si>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</si>
  <si>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</si>
  <si>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</si>
  <si>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</si>
  <si>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</si>
  <si>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</si>
  <si>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</si>
  <si>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</si>
  <si>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</si>
  <si>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</si>
  <si>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</si>
  <si>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</si>
  <si>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</si>
  <si>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</si>
  <si>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</si>
  <si>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</si>
  <si>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</si>
  <si>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</si>
  <si>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</si>
  <si>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</si>
  <si>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</si>
  <si>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</si>
  <si>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</si>
  <si>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</si>
  <si>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</si>
  <si>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</si>
  <si>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</si>
  <si>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</si>
  <si>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</si>
  <si>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</si>
  <si>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</si>
  <si>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</si>
  <si>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</si>
  <si>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</si>
  <si>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</si>
  <si>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</si>
  <si>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</si>
  <si>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</si>
  <si>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</si>
  <si>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</si>
  <si>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</si>
  <si>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</si>
  <si>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</si>
  <si>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</si>
  <si>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</si>
  <si>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</si>
  <si>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</si>
  <si>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</si>
  <si>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</si>
  <si>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</si>
  <si>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</si>
  <si>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</si>
  <si>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</si>
  <si>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</si>
  <si>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</si>
  <si>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</si>
  <si>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</si>
  <si>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</si>
  <si>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</si>
  <si>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</si>
  <si>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</si>
  <si>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</si>
  <si>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</si>
  <si>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</si>
  <si>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</si>
  <si>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</si>
  <si>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</si>
  <si>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</si>
  <si>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</si>
  <si>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</si>
  <si>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</si>
  <si>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</si>
  <si>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</si>
  <si>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</si>
  <si>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</si>
  <si>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</si>
  <si>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</si>
  <si>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</si>
  <si>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</si>
  <si>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</si>
  <si>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</si>
  <si>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</si>
  <si>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</si>
  <si>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</si>
  <si>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</si>
  <si>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</si>
  <si>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</si>
  <si>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</si>
  <si>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</si>
  <si>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</si>
  <si>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</si>
  <si>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</si>
  <si>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</si>
  <si>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</si>
  <si>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</si>
  <si>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</si>
  <si>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</si>
  <si>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</si>
  <si>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</si>
  <si>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</si>
  <si>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</si>
  <si>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</si>
  <si>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</si>
  <si>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</si>
  <si>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</si>
  <si>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</si>
  <si>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</si>
  <si>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</si>
  <si>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</si>
  <si>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</si>
  <si>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</si>
  <si>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</si>
  <si>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</si>
  <si>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</si>
  <si>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</si>
  <si>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</si>
  <si>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</si>
  <si>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</si>
  <si>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</si>
  <si>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</si>
  <si>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</si>
  <si>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</si>
  <si>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</si>
  <si>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</si>
  <si>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</si>
  <si>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</si>
  <si>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</si>
  <si>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</si>
  <si>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</si>
  <si>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</si>
  <si>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</si>
  <si>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</si>
  <si>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</si>
  <si>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</si>
  <si>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</si>
  <si>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</si>
  <si>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</si>
  <si>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</si>
  <si>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</si>
  <si>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</si>
  <si>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</si>
  <si>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</si>
  <si>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</si>
  <si>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</si>
  <si>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</si>
  <si>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</si>
  <si>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</si>
  <si>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</si>
  <si>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</si>
  <si>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</si>
  <si>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</si>
  <si>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</si>
  <si>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</si>
  <si>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</si>
  <si>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</si>
  <si>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</si>
  <si>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</si>
  <si>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</si>
  <si>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</si>
  <si>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</si>
  <si>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</si>
  <si>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</si>
  <si>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</si>
  <si>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</si>
  <si>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</si>
  <si>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</si>
  <si>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</si>
  <si>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</si>
  <si>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</si>
  <si>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</si>
  <si>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</si>
  <si>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</si>
  <si>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</si>
  <si>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</si>
  <si>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</si>
  <si>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</si>
  <si>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</si>
  <si>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</si>
  <si>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</si>
  <si>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</si>
  <si>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</si>
  <si>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</si>
  <si>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</si>
  <si>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</si>
  <si>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</si>
  <si>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</si>
  <si>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</si>
  <si>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</si>
  <si>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</si>
  <si>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</si>
  <si>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</si>
  <si>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</si>
  <si>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</si>
  <si>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</si>
  <si>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</si>
  <si>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</si>
  <si>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</si>
  <si>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</si>
  <si>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</si>
  <si>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</si>
  <si>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</si>
  <si>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</si>
  <si>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</si>
  <si>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</si>
  <si>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</si>
  <si>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</si>
  <si>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</si>
  <si>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</si>
  <si>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</si>
  <si>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</si>
  <si>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</si>
  <si>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</si>
  <si>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</si>
  <si>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</si>
  <si>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</si>
  <si>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</si>
  <si>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</si>
  <si>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</si>
  <si>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</si>
  <si>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</si>
  <si>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</si>
  <si>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</si>
  <si>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</si>
  <si>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</si>
  <si>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</si>
  <si>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</si>
  <si>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</si>
  <si>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</si>
  <si>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</si>
  <si>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</si>
  <si>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</si>
  <si>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</si>
  <si>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</si>
  <si>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</si>
  <si>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</si>
  <si>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</si>
  <si>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</si>
  <si>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</si>
  <si>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</si>
  <si>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</si>
  <si>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</si>
  <si>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</si>
  <si>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</si>
  <si>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</si>
  <si>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</si>
  <si>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</si>
  <si>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</si>
  <si>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</si>
  <si>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</si>
  <si>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</si>
  <si>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</si>
  <si>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</si>
  <si>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</si>
  <si>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</si>
  <si>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</si>
  <si>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</si>
  <si>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</si>
  <si>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</si>
  <si>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</si>
  <si>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</si>
  <si>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</si>
  <si>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</si>
  <si>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</si>
  <si>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</si>
  <si>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</si>
  <si>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</si>
  <si>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</si>
  <si>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</si>
  <si>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</si>
  <si>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</si>
  <si>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</si>
  <si>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</si>
  <si>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</si>
  <si>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</si>
  <si>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</si>
  <si>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</si>
  <si>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</si>
  <si>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</si>
  <si>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</si>
  <si>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</si>
  <si>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</si>
  <si>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</si>
  <si>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</si>
  <si>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</si>
  <si>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</si>
  <si>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</si>
  <si>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</si>
  <si>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</si>
  <si>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</si>
  <si>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</si>
  <si>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</si>
  <si>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</si>
  <si>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</si>
  <si>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</si>
  <si>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</si>
  <si>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</si>
  <si>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</si>
  <si>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</si>
  <si>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</si>
  <si>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</si>
  <si>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</si>
  <si>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</si>
  <si>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</si>
  <si>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</si>
  <si>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</si>
  <si>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</si>
  <si>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</si>
  <si>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</si>
  <si>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</si>
  <si>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</si>
  <si>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</si>
  <si>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</si>
  <si>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</si>
  <si>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</si>
  <si>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</si>
  <si>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</si>
  <si>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</si>
  <si>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</si>
  <si>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</si>
  <si>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</si>
  <si>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</si>
  <si>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</si>
  <si>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</si>
  <si>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</si>
  <si>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</si>
  <si>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</si>
  <si>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</si>
  <si>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</si>
  <si>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</si>
  <si>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</si>
  <si>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</si>
  <si>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</si>
  <si>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</si>
  <si>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</si>
  <si>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</si>
  <si>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</si>
  <si>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</si>
  <si>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</si>
  <si>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</si>
  <si>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</si>
  <si>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</si>
  <si>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</si>
  <si>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</si>
  <si>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</si>
  <si>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</si>
  <si>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</si>
  <si>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</si>
  <si>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</si>
  <si>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</si>
  <si>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</si>
  <si>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</si>
  <si>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</si>
  <si>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</si>
  <si>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</si>
  <si>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</si>
  <si>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</si>
  <si>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</si>
  <si>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</si>
  <si>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</si>
  <si>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</si>
  <si>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</si>
  <si>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</si>
  <si>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</si>
  <si>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</si>
  <si>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</si>
  <si>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</si>
  <si>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</si>
  <si>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</si>
  <si>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</si>
  <si>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</si>
  <si>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</si>
  <si>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</si>
  <si>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</si>
  <si>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</si>
  <si>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</si>
  <si>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</si>
  <si>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</si>
  <si>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</si>
  <si>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</si>
  <si>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</si>
  <si>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</si>
  <si>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</si>
  <si>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</si>
  <si>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</si>
  <si>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</si>
  <si>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</si>
  <si>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</si>
  <si>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</si>
  <si>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</si>
  <si>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</si>
  <si>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</si>
  <si>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</si>
  <si>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</si>
  <si>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</si>
  <si>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</si>
  <si>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</si>
  <si>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</si>
  <si>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</si>
  <si>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</si>
  <si>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</si>
  <si>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</si>
  <si>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</si>
  <si>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</si>
  <si>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</si>
  <si>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</si>
  <si>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</si>
  <si>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</si>
  <si>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</si>
  <si>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</si>
  <si>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</si>
  <si>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</si>
  <si>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</si>
  <si>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</si>
  <si>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</si>
  <si>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</si>
  <si>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</si>
  <si>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</si>
  <si>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</si>
  <si>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</si>
  <si>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</si>
  <si>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</si>
  <si>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</si>
  <si>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</si>
  <si>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</si>
  <si>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</si>
  <si>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</si>
  <si>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</si>
  <si>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</si>
  <si>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</si>
  <si>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</si>
  <si>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</si>
  <si>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</si>
  <si>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</si>
  <si>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</si>
  <si>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</si>
  <si>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</si>
  <si>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</si>
  <si>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</si>
  <si>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</si>
  <si>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</si>
  <si>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</si>
  <si>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</si>
  <si>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</si>
  <si>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</si>
  <si>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</si>
  <si>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</si>
  <si>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</si>
  <si>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</si>
  <si>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</si>
  <si>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</si>
  <si>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</si>
  <si>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</si>
  <si>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</si>
  <si>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</si>
  <si>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</si>
  <si>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</si>
  <si>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</si>
  <si>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</si>
  <si>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</si>
  <si>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</si>
  <si>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</si>
  <si>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</si>
  <si>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</si>
  <si>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</si>
  <si>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</si>
  <si>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</si>
  <si>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</si>
  <si>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</si>
  <si>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</si>
  <si>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</si>
  <si>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</si>
  <si>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</si>
  <si>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</si>
  <si>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</si>
  <si>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</si>
  <si>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</si>
  <si>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</si>
  <si>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</si>
  <si>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</si>
  <si>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</si>
  <si>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</si>
  <si>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</si>
  <si>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</si>
  <si>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</si>
  <si>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</si>
  <si>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</si>
  <si>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</si>
  <si>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</si>
  <si>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</si>
  <si>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</si>
  <si>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</si>
  <si>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</si>
  <si>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</si>
  <si>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</si>
  <si>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</si>
  <si>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</si>
  <si>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</si>
  <si>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</si>
  <si>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</si>
  <si>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</si>
  <si>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</si>
  <si>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</si>
  <si>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</si>
  <si>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</si>
  <si>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</si>
  <si>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</si>
  <si>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</si>
  <si>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</si>
  <si>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</si>
  <si>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</si>
  <si>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</si>
  <si>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</si>
  <si>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</si>
  <si>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</si>
  <si>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</si>
  <si>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</si>
  <si>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</si>
  <si>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</si>
  <si>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</si>
  <si>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</si>
  <si>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</si>
  <si>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</si>
  <si>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</si>
  <si>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</si>
  <si>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</si>
  <si>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</si>
  <si>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</si>
  <si>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</si>
  <si>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</si>
  <si>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</si>
  <si>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</si>
  <si>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</si>
  <si>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</si>
  <si>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</si>
  <si>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</si>
  <si>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</si>
  <si>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</si>
  <si>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</si>
  <si>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</si>
  <si>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</si>
  <si>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</si>
  <si>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</si>
  <si>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</si>
  <si>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</si>
  <si>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</si>
  <si>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</si>
  <si>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</si>
  <si>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</si>
  <si>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</si>
  <si>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</si>
  <si>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</si>
  <si>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</si>
  <si>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</si>
  <si>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</si>
  <si>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</si>
  <si>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</si>
  <si>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</si>
  <si>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</si>
  <si>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</si>
  <si>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</si>
  <si>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</si>
  <si>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</si>
  <si>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</si>
  <si>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</si>
  <si>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</si>
  <si>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</si>
  <si>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</si>
  <si>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</si>
  <si>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</si>
  <si>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</si>
  <si>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</si>
  <si>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</si>
  <si>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</si>
  <si>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</si>
  <si>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</si>
  <si>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</si>
  <si>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</si>
  <si>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</si>
  <si>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</si>
  <si>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</si>
  <si>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</si>
  <si>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</si>
  <si>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</si>
  <si>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</si>
  <si>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</si>
  <si>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</si>
  <si>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</si>
  <si>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</si>
  <si>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</si>
  <si>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</si>
  <si>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</si>
  <si>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</si>
  <si>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</si>
  <si>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</si>
  <si>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</si>
  <si>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</si>
  <si>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</si>
  <si>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</si>
  <si>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</si>
  <si>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</si>
  <si>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</si>
  <si>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</si>
  <si>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</si>
  <si>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</si>
  <si>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</si>
  <si>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</si>
  <si>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</si>
  <si>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</si>
  <si>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</si>
  <si>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</si>
  <si>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</si>
  <si>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</si>
  <si>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</si>
  <si>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</si>
  <si>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</si>
  <si>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</si>
  <si>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</si>
  <si>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</si>
  <si>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</si>
  <si>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</si>
  <si>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</si>
  <si>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</si>
  <si>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</si>
  <si>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</si>
  <si>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</si>
  <si>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</si>
  <si>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</si>
  <si>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</si>
  <si>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</si>
  <si>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</si>
  <si>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</si>
  <si>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</si>
  <si>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</si>
  <si>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</si>
  <si>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</si>
  <si>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</si>
  <si>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</si>
  <si>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</si>
  <si>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</si>
  <si>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</si>
  <si>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</si>
  <si>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</si>
  <si>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</si>
  <si>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</si>
  <si>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</si>
  <si>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</si>
  <si>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</si>
  <si>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</si>
  <si>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</si>
  <si>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</si>
  <si>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</si>
  <si>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</si>
  <si>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</si>
  <si>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</si>
  <si>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</si>
  <si>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</si>
  <si>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</si>
  <si>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</si>
  <si>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</si>
  <si>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</si>
  <si>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</si>
  <si>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</si>
  <si>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</si>
  <si>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</si>
  <si>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</si>
  <si>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</si>
  <si>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</si>
  <si>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</si>
  <si>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</si>
  <si>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</si>
  <si>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</si>
  <si>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</si>
  <si>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</si>
  <si>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</si>
  <si>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</si>
  <si>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</si>
  <si>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</si>
  <si>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</si>
  <si>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</si>
  <si>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</si>
  <si>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</si>
  <si>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</si>
  <si>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</si>
  <si>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</si>
  <si>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</si>
  <si>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</si>
  <si>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</si>
  <si>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</si>
  <si>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</si>
  <si>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</si>
  <si>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</si>
  <si>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</si>
  <si>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</si>
  <si>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</si>
  <si>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</si>
  <si>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</si>
  <si>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</si>
  <si>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</si>
  <si>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</si>
  <si>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</si>
  <si>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</si>
  <si>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</si>
  <si>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</si>
  <si>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</si>
  <si>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</si>
  <si>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</si>
  <si>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</si>
  <si>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</si>
  <si>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</si>
  <si>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</si>
  <si>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</si>
  <si>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</si>
  <si>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</si>
  <si>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</si>
  <si>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</si>
  <si>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</si>
  <si>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</si>
  <si>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</si>
  <si>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</si>
  <si>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</si>
  <si>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</si>
  <si>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</si>
  <si>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</si>
  <si>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</si>
  <si>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</si>
  <si>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</si>
  <si>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</si>
  <si>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</si>
  <si>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</si>
  <si>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</si>
  <si>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</si>
  <si>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</si>
  <si>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</si>
  <si>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</si>
  <si>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</si>
  <si>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</si>
  <si>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</si>
  <si>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</si>
  <si>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</si>
  <si>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</si>
  <si>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</si>
  <si>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</si>
  <si>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</si>
  <si>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</si>
  <si>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</si>
  <si>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</si>
  <si>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</si>
  <si>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</si>
  <si>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</si>
  <si>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</si>
  <si>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</si>
  <si>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</si>
  <si>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</si>
  <si>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</si>
  <si>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</si>
  <si>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</si>
  <si>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</si>
  <si>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</si>
  <si>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</si>
  <si>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</si>
  <si>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</si>
  <si>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</si>
  <si>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</si>
  <si>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</si>
  <si>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</si>
  <si>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</si>
  <si>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</si>
  <si>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</si>
  <si>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</si>
  <si>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</si>
  <si>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</si>
  <si>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</si>
  <si>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</si>
  <si>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</si>
  <si>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</si>
  <si>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</si>
  <si>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</si>
  <si>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</si>
  <si>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</si>
  <si>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</si>
  <si>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</si>
  <si>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</si>
  <si>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</si>
  <si>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</si>
  <si>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</si>
  <si>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</si>
  <si>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</si>
  <si>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</si>
  <si>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</si>
  <si>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</si>
  <si>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</si>
  <si>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</si>
  <si>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</si>
  <si>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</si>
  <si>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</si>
  <si>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</si>
  <si>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</si>
  <si>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</si>
  <si>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</si>
  <si>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</si>
  <si>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</si>
  <si>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</si>
  <si>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</si>
  <si>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</si>
  <si>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</si>
  <si>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</si>
  <si>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</si>
  <si>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</si>
  <si>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</si>
  <si>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</si>
  <si>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</si>
  <si>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</si>
  <si>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</si>
  <si>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</si>
  <si>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</si>
  <si>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</si>
  <si>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</si>
  <si>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</si>
  <si>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</si>
  <si>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</si>
  <si>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</si>
  <si>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</si>
  <si>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</si>
  <si>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</si>
  <si>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</si>
  <si>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</si>
  <si>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</si>
  <si>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</si>
  <si>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</si>
  <si>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</si>
  <si>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</si>
  <si>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</si>
  <si>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</si>
  <si>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</si>
  <si>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</si>
  <si>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</si>
  <si>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</si>
  <si>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</si>
  <si>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</si>
  <si>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</si>
  <si>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</si>
  <si>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</si>
  <si>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</si>
  <si>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</si>
  <si>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</si>
  <si>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</si>
  <si>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</si>
  <si>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</si>
  <si>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</si>
  <si>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</si>
  <si>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</si>
  <si>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</si>
  <si>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</si>
  <si>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</si>
  <si>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</si>
  <si>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</si>
  <si>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</si>
  <si>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</si>
  <si>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</si>
  <si>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</si>
  <si>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</si>
  <si>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</si>
  <si>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</si>
  <si>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</si>
  <si>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</si>
  <si>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</si>
  <si>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</si>
  <si>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</si>
  <si>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</si>
  <si>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</si>
  <si>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</si>
  <si>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</si>
  <si>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</si>
  <si>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</si>
  <si>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</si>
  <si>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</si>
  <si>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</si>
  <si>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</si>
  <si>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</si>
  <si>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</si>
  <si>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</si>
  <si>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</si>
  <si>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</si>
  <si>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</si>
  <si>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</si>
  <si>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</si>
  <si>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</si>
  <si>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</si>
  <si>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</si>
  <si>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</si>
  <si>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</si>
  <si>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</si>
  <si>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</si>
  <si>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</si>
  <si>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</si>
  <si>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</si>
  <si>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</si>
  <si>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</si>
  <si>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</si>
  <si>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</si>
  <si>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</si>
  <si>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</si>
  <si>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</si>
  <si>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</si>
  <si>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</si>
  <si>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</si>
  <si>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</si>
  <si>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</si>
  <si>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</si>
  <si>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</si>
  <si>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</si>
  <si>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</si>
  <si>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</si>
  <si>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</si>
  <si>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</si>
  <si>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</si>
  <si>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</si>
  <si>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</si>
  <si>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</si>
  <si>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</si>
  <si>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</si>
  <si>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</si>
  <si>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</si>
  <si>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</si>
  <si>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</si>
  <si>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</si>
  <si>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</si>
  <si>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</si>
  <si>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</si>
  <si>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</si>
  <si>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</si>
  <si>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</si>
  <si>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</si>
  <si>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</si>
  <si>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</si>
  <si>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</si>
  <si>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</si>
  <si>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</si>
  <si>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</si>
  <si>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</si>
  <si>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</si>
  <si>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</si>
  <si>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</si>
  <si>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</si>
  <si>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</si>
  <si>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</si>
  <si>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</si>
  <si>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</si>
  <si>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</si>
  <si>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</si>
  <si>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</si>
  <si>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</si>
  <si>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</si>
  <si>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</si>
  <si>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</si>
  <si>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</si>
  <si>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</si>
  <si>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</si>
  <si>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</si>
  <si>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</si>
  <si>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</si>
  <si>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</si>
  <si>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</si>
  <si>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</si>
  <si>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</si>
  <si>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</si>
  <si>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</si>
  <si>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</si>
  <si>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</si>
  <si>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</si>
  <si>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</si>
  <si>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</si>
  <si>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</si>
  <si>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</si>
  <si>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</si>
  <si>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</si>
  <si>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</si>
  <si>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</si>
  <si>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</si>
  <si>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</si>
  <si>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</si>
  <si>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</si>
  <si>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</si>
  <si>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</si>
  <si>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</si>
  <si>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</si>
  <si>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</si>
  <si>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</si>
  <si>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</si>
  <si>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</si>
  <si>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</si>
  <si>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</si>
  <si>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</si>
  <si>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</si>
  <si>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</si>
  <si>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</si>
  <si>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</si>
  <si>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</si>
  <si>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</si>
  <si>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</si>
  <si>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</si>
  <si>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</si>
  <si>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</si>
  <si>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</si>
  <si>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</si>
  <si>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</si>
  <si>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</si>
  <si>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</si>
  <si>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</si>
  <si>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</si>
  <si>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</si>
  <si>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</si>
  <si>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</si>
  <si>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</si>
  <si>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</si>
  <si>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</si>
  <si>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</si>
  <si>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</si>
  <si>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</si>
  <si>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</si>
  <si>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</si>
  <si>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</si>
  <si>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</si>
  <si>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</si>
  <si>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</si>
  <si>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</si>
  <si>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</si>
  <si>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</si>
  <si>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</si>
  <si>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</si>
  <si>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</si>
  <si>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</si>
  <si>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</si>
  <si>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</si>
  <si>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</si>
  <si>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</si>
  <si>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</si>
  <si>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</si>
  <si>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</si>
  <si>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</si>
  <si>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</si>
  <si>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</si>
  <si>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</si>
  <si>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</si>
  <si>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</si>
  <si>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</si>
  <si>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</si>
  <si>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</si>
  <si>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</si>
  <si>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</si>
  <si>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</si>
  <si>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</si>
  <si>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</si>
  <si>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</si>
  <si>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</si>
  <si>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</si>
  <si>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</si>
  <si>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</si>
  <si>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</si>
  <si>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</si>
  <si>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</si>
  <si>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</si>
  <si>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</si>
  <si>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</si>
  <si>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</si>
  <si>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</si>
  <si>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</si>
  <si>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</si>
  <si>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</si>
  <si>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</si>
  <si>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</si>
  <si>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</si>
  <si>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</si>
  <si>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</si>
  <si>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</si>
  <si>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</si>
  <si>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</si>
  <si>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</si>
  <si>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</si>
  <si>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</si>
  <si>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</si>
  <si>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</si>
  <si>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</si>
  <si>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</si>
  <si>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</si>
  <si>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</si>
  <si>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</si>
  <si>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</si>
  <si>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</si>
  <si>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</si>
  <si>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</si>
  <si>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</si>
  <si>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</si>
  <si>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</si>
  <si>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</si>
  <si>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</si>
  <si>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</si>
  <si>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</si>
  <si>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</si>
  <si>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</si>
  <si>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</si>
  <si>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</si>
  <si>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</si>
  <si>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</si>
  <si>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</si>
  <si>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</si>
  <si>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</si>
  <si>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</si>
  <si>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</si>
  <si>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</si>
  <si>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</si>
  <si>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</si>
  <si>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</si>
  <si>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</si>
  <si>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</si>
  <si>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</si>
  <si>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</si>
  <si>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</si>
  <si>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</si>
  <si>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</si>
  <si>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</si>
  <si>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</si>
  <si>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</si>
  <si>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</si>
  <si>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</si>
  <si>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</si>
  <si>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</si>
  <si>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</si>
  <si>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</si>
  <si>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</si>
  <si>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</si>
  <si>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</si>
  <si>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</si>
  <si>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</si>
  <si>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</si>
  <si>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</si>
  <si>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</si>
  <si>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</si>
  <si>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</si>
  <si>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</si>
  <si>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</si>
  <si>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</si>
  <si>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</si>
  <si>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</si>
  <si>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</si>
  <si>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</si>
  <si>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</si>
  <si>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</si>
  <si>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</si>
  <si>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</si>
  <si>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</si>
  <si>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</si>
  <si>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</si>
  <si>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</si>
  <si>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</si>
  <si>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</si>
  <si>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</si>
  <si>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</si>
  <si>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</si>
  <si>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</si>
  <si>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</si>
  <si>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</si>
  <si>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</si>
  <si>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</si>
  <si>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</si>
  <si>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</si>
  <si>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</si>
  <si>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</si>
  <si>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</si>
  <si>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</si>
  <si>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</si>
  <si>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</si>
  <si>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</si>
  <si>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</si>
  <si>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</si>
  <si>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</si>
  <si>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</si>
  <si>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</si>
  <si>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</si>
  <si>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</si>
  <si>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</si>
  <si>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</si>
  <si>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</si>
  <si>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</si>
  <si>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</si>
  <si>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</si>
  <si>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</si>
  <si>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</si>
  <si>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</si>
  <si>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</si>
  <si>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</si>
  <si>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</si>
  <si>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</si>
  <si>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</si>
  <si>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</si>
  <si>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</si>
  <si>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</si>
  <si>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</si>
  <si>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</si>
  <si>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</si>
  <si>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</si>
  <si>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</si>
  <si>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</si>
  <si>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</si>
  <si>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</si>
  <si>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</si>
  <si>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</si>
  <si>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</si>
  <si>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</si>
  <si>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</si>
  <si>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</si>
  <si>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</si>
  <si>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</si>
  <si>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</si>
  <si>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</si>
  <si>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</si>
  <si>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</si>
  <si>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</si>
  <si>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</si>
  <si>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</si>
  <si>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</si>
  <si>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</si>
  <si>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</si>
  <si>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</si>
  <si>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</si>
  <si>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</si>
  <si>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</si>
  <si>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</si>
  <si>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</si>
  <si>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</si>
  <si>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</si>
  <si>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</si>
  <si>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</si>
  <si>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</si>
  <si>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</si>
  <si>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</si>
  <si>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</si>
  <si>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</si>
  <si>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</si>
  <si>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</si>
  <si>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</si>
  <si>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</si>
  <si>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</si>
  <si>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</si>
  <si>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</si>
  <si>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</si>
  <si>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</si>
  <si>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</si>
  <si>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</si>
  <si>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</si>
  <si>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</si>
  <si>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</si>
  <si>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</si>
  <si>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</si>
  <si>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</si>
  <si>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</si>
  <si>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</si>
  <si>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</si>
  <si>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</si>
  <si>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</si>
  <si>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</si>
  <si>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</si>
  <si>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</si>
  <si>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</si>
  <si>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</si>
  <si>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</si>
  <si>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</si>
  <si>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</si>
  <si>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</si>
  <si>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</si>
  <si>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</si>
  <si>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</si>
  <si>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</si>
  <si>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</si>
  <si>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</si>
  <si>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</si>
  <si>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</si>
  <si>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</si>
  <si>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</si>
  <si>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</si>
  <si>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</si>
  <si>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</si>
  <si>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</si>
  <si>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</si>
  <si>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</si>
  <si>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</si>
  <si>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</si>
  <si>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</si>
  <si>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</si>
  <si>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</si>
  <si>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</si>
  <si>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</si>
  <si>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</si>
  <si>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</si>
  <si>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</si>
  <si>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</si>
  <si>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</si>
  <si>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</si>
  <si>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</si>
  <si>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</si>
  <si>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</si>
  <si>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</si>
  <si>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</si>
  <si>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</si>
  <si>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</si>
  <si>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</si>
  <si>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</si>
  <si>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</si>
  <si>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</si>
  <si>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</si>
  <si>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</si>
  <si>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</si>
  <si>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</si>
  <si>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</si>
  <si>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</si>
  <si>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</si>
  <si>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</si>
  <si>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</si>
  <si>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</si>
  <si>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</si>
  <si>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</si>
  <si>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</si>
  <si>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</si>
  <si>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</si>
  <si>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</si>
  <si>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</si>
  <si>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</si>
  <si>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</si>
  <si>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</si>
  <si>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</si>
  <si>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</si>
  <si>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</si>
  <si>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</si>
  <si>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</si>
  <si>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</si>
  <si>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</si>
  <si>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</si>
  <si>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</si>
  <si>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</si>
  <si>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</si>
  <si>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</si>
  <si>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</si>
  <si>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</si>
  <si>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</si>
  <si>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</si>
  <si>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</si>
  <si>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</si>
  <si>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</si>
  <si>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</si>
  <si>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</si>
  <si>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</si>
  <si>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</si>
  <si>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</si>
  <si>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</si>
  <si>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</si>
  <si>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</si>
  <si>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</si>
  <si>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</si>
  <si>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</si>
  <si>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</si>
  <si>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</si>
  <si>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</si>
  <si>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</si>
  <si>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</si>
  <si>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</si>
  <si>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</si>
  <si>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</si>
  <si>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</si>
  <si>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</si>
  <si>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</si>
  <si>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</si>
  <si>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</si>
  <si>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</si>
  <si>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</si>
  <si>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</si>
  <si>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</si>
  <si>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</si>
  <si>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</si>
  <si>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</si>
  <si>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</si>
  <si>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</si>
  <si>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</si>
  <si>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</si>
  <si>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</si>
  <si>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</si>
  <si>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</si>
  <si>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</si>
  <si>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</si>
  <si>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</si>
  <si>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</si>
  <si>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</si>
  <si>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</si>
  <si>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</si>
  <si>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</si>
  <si>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</si>
  <si>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</si>
  <si>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</si>
  <si>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</si>
  <si>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</si>
  <si>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</si>
  <si>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</si>
  <si>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</si>
  <si>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</si>
  <si>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</si>
  <si>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</si>
  <si>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</si>
  <si>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</si>
  <si>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</si>
  <si>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</si>
  <si>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</si>
  <si>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</si>
  <si>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</si>
  <si>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</si>
  <si>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</si>
  <si>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</si>
  <si>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</si>
  <si>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</si>
  <si>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</si>
  <si>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</si>
  <si>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</si>
  <si>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</si>
  <si>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</si>
  <si>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</si>
  <si>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</si>
  <si>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</si>
  <si>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</si>
  <si>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</si>
  <si>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</si>
  <si>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</si>
  <si>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</si>
  <si>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</si>
  <si>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</si>
  <si>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</si>
  <si>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</si>
  <si>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</si>
  <si>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</si>
  <si>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</si>
  <si>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</si>
  <si>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</si>
  <si>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</si>
  <si>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</si>
  <si>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</si>
  <si>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</si>
  <si>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</si>
  <si>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</si>
  <si>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</si>
  <si>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</si>
  <si>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</si>
  <si>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</si>
  <si>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</si>
  <si>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</si>
  <si>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</si>
  <si>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</si>
  <si>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</si>
  <si>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</si>
  <si>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</si>
  <si>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</si>
  <si>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</si>
  <si>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</si>
  <si>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</si>
  <si>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</si>
  <si>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</si>
  <si>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</si>
  <si>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</si>
  <si>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</si>
  <si>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</si>
  <si>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</si>
  <si>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</si>
  <si>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</si>
  <si>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</si>
  <si>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</si>
  <si>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</si>
  <si>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</si>
  <si>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</si>
  <si>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</si>
  <si>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</si>
  <si>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</si>
  <si>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</si>
  <si>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</si>
  <si>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</si>
  <si>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</si>
  <si>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</si>
  <si>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</si>
  <si>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</si>
  <si>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</si>
  <si>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</si>
  <si>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</si>
  <si>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</si>
  <si>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</si>
  <si>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</si>
  <si>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</si>
  <si>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</si>
  <si>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</si>
  <si>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</si>
  <si>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</si>
  <si>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</si>
  <si>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</si>
  <si>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</si>
  <si>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</si>
  <si>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</si>
  <si>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</si>
  <si>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</si>
  <si>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</si>
  <si>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</si>
  <si>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</si>
  <si>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</si>
  <si>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</si>
  <si>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</si>
  <si>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</si>
  <si>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</si>
  <si>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</si>
  <si>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</si>
  <si>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</si>
  <si>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</si>
  <si>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</si>
  <si>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</si>
  <si>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</si>
  <si>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</si>
  <si>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</si>
  <si>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</si>
  <si>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</si>
  <si>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</si>
  <si>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</si>
  <si>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</si>
  <si>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</si>
  <si>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</si>
  <si>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</si>
  <si>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</si>
  <si>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</si>
  <si>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</si>
  <si>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</si>
  <si>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</si>
  <si>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</si>
  <si>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</si>
  <si>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</si>
  <si>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</si>
  <si>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</si>
  <si>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</si>
  <si>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</si>
  <si>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</si>
  <si>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</si>
  <si>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</si>
  <si>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</si>
  <si>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</si>
  <si>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</si>
  <si>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</si>
  <si>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</si>
  <si>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</si>
  <si>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</si>
  <si>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</si>
  <si>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</si>
  <si>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</si>
  <si>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</si>
  <si>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</si>
  <si>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</si>
  <si>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</si>
  <si>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</si>
  <si>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</si>
  <si>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</si>
  <si>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</si>
  <si>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</si>
  <si>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</si>
  <si>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</si>
  <si>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</si>
  <si>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</si>
  <si>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</si>
  <si>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</si>
  <si>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</si>
  <si>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</si>
  <si>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</si>
  <si>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</si>
  <si>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</si>
  <si>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</si>
  <si>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</si>
  <si>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</si>
  <si>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</si>
  <si>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</si>
  <si>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</si>
  <si>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</si>
  <si>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</si>
  <si>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</si>
  <si>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</si>
  <si>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</si>
  <si>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</si>
  <si>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</si>
  <si>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</si>
  <si>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</si>
  <si>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</si>
  <si>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</si>
  <si>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</si>
  <si>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</si>
  <si>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</si>
  <si>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</si>
  <si>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</si>
  <si>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</si>
  <si>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</si>
  <si>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</si>
  <si>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</si>
  <si>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</si>
  <si>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</si>
  <si>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</si>
  <si>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</si>
  <si>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</si>
  <si>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</si>
  <si>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</si>
  <si>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</si>
  <si>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</si>
  <si>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</si>
  <si>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</si>
  <si>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</si>
  <si>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</si>
  <si>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</si>
  <si>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</si>
  <si>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</si>
  <si>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</si>
  <si>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</si>
  <si>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</si>
  <si>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</si>
  <si>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</si>
  <si>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</si>
  <si>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</si>
  <si>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</si>
  <si>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</si>
  <si>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</si>
  <si>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</si>
  <si>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</si>
  <si>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</si>
  <si>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</si>
  <si>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</si>
  <si>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</si>
  <si>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</si>
  <si>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</si>
  <si>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</si>
  <si>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</si>
  <si>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</si>
  <si>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</si>
  <si>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</si>
  <si>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</si>
  <si>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</si>
  <si>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</si>
  <si>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</si>
  <si>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</si>
  <si>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</si>
  <si>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</si>
  <si>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</si>
  <si>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</si>
  <si>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</si>
  <si>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</si>
  <si>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</si>
  <si>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</si>
  <si>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</si>
  <si>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</si>
  <si>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</si>
  <si>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</si>
  <si>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</si>
  <si>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</si>
  <si>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</si>
  <si>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</si>
  <si>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</si>
  <si>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</si>
  <si>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</si>
  <si>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</si>
  <si>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</si>
  <si>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</si>
  <si>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</si>
  <si>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</si>
  <si>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</si>
  <si>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</si>
  <si>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</si>
  <si>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</si>
  <si>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</si>
  <si>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</si>
  <si>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</si>
  <si>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</si>
  <si>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</si>
  <si>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</si>
  <si>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</si>
  <si>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</si>
  <si>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</si>
  <si>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</si>
  <si>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</si>
  <si>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</si>
  <si>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</si>
  <si>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</si>
  <si>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</si>
  <si>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</si>
  <si>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</si>
  <si>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</si>
  <si>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</si>
  <si>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</si>
  <si>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</si>
  <si>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</si>
  <si>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</si>
  <si>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</si>
  <si>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</si>
  <si>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</si>
  <si>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</si>
  <si>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</si>
  <si>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</si>
  <si>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</si>
  <si>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</si>
  <si>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</si>
  <si>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</si>
  <si>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</si>
  <si>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</si>
  <si>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</si>
  <si>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</si>
  <si>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</si>
  <si>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</si>
  <si>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</si>
  <si>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</si>
  <si>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</si>
  <si>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</si>
  <si>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</si>
  <si>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</si>
  <si>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</si>
  <si>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</si>
  <si>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</si>
  <si>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</si>
  <si>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</si>
  <si>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</si>
  <si>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</si>
  <si>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</si>
  <si>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</si>
  <si>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</si>
  <si>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</si>
  <si>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</si>
  <si>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</si>
  <si>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</si>
  <si>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</si>
  <si>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</si>
  <si>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</si>
  <si>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</si>
  <si>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</si>
  <si>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</si>
  <si>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</si>
  <si>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</si>
  <si>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</si>
  <si>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</si>
  <si>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</si>
  <si>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</si>
  <si>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</si>
  <si>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</si>
  <si>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</si>
  <si>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</si>
  <si>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</si>
  <si>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</si>
  <si>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</si>
  <si>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</si>
  <si>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</si>
  <si>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</si>
  <si>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</si>
  <si>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</si>
  <si>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</si>
  <si>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</si>
  <si>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</si>
  <si>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</si>
  <si>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</si>
  <si>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</si>
  <si>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</si>
  <si>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</si>
  <si>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</si>
  <si>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</si>
  <si>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</si>
  <si>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</si>
  <si>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</si>
  <si>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</si>
  <si>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</si>
  <si>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</si>
  <si>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</si>
  <si>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</si>
  <si>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</si>
  <si>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</si>
  <si>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</si>
  <si>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</si>
  <si>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</si>
  <si>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</si>
  <si>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</si>
  <si>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</si>
  <si>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</si>
  <si>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</si>
  <si>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</si>
  <si>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</si>
  <si>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</si>
  <si>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</si>
  <si>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</si>
  <si>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</si>
  <si>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</si>
  <si>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</si>
  <si>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</si>
  <si>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</si>
  <si>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</si>
  <si>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</si>
  <si>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</si>
  <si>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</si>
  <si>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</si>
  <si>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</si>
  <si>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</si>
  <si>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</si>
  <si>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</si>
  <si>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</si>
  <si>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</si>
  <si>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</si>
  <si>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</si>
  <si>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</si>
  <si>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</si>
  <si>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</si>
  <si>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</si>
  <si>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</si>
  <si>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</si>
  <si>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</si>
  <si>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</si>
  <si>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</si>
  <si>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</si>
  <si>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</si>
  <si>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</si>
  <si>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</si>
  <si>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</si>
  <si>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</si>
  <si>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</si>
  <si>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</si>
  <si>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</si>
  <si>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</si>
  <si>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</si>
  <si>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</si>
  <si>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</si>
  <si>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</si>
  <si>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</si>
  <si>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</si>
  <si>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</si>
  <si>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</si>
  <si>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</si>
  <si>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</si>
  <si>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</si>
  <si>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</si>
  <si>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</si>
  <si>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</si>
  <si>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</si>
  <si>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</si>
  <si>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</si>
  <si>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</si>
  <si>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</si>
  <si>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</si>
  <si>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</si>
  <si>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</si>
  <si>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</si>
  <si>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</si>
  <si>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</si>
  <si>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</si>
  <si>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</si>
  <si>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</si>
  <si>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</si>
  <si>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</si>
  <si>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</si>
  <si>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</si>
  <si>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</si>
  <si>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</si>
  <si>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</si>
  <si>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</si>
  <si>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</si>
  <si>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</si>
  <si>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</si>
  <si>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</si>
  <si>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</si>
  <si>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</si>
  <si>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</si>
  <si>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</si>
  <si>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</si>
  <si>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</si>
  <si>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</si>
  <si>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</si>
  <si>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</si>
  <si>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</si>
  <si>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</si>
  <si>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</si>
  <si>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</si>
  <si>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</si>
  <si>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</si>
  <si>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</si>
  <si>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</si>
  <si>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</si>
  <si>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</si>
  <si>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</si>
  <si>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</si>
  <si>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</si>
  <si>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</si>
  <si>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</si>
  <si>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</si>
  <si>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</si>
  <si>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</si>
  <si>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</si>
  <si>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</si>
  <si>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</si>
  <si>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</si>
  <si>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</si>
  <si>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</si>
  <si>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</si>
  <si>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</si>
  <si>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</si>
  <si>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</si>
  <si>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</si>
  <si>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</si>
  <si>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</si>
  <si>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</si>
  <si>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</si>
  <si>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</si>
  <si>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</si>
  <si>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</si>
  <si>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</si>
  <si>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</si>
  <si>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</si>
  <si>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</si>
  <si>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</si>
  <si>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</si>
  <si>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</si>
  <si>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</si>
  <si>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</si>
  <si>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</si>
  <si>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</si>
  <si>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</si>
  <si>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</si>
  <si>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</si>
  <si>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</si>
  <si>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</si>
  <si>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</si>
  <si>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</si>
  <si>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</si>
  <si>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</si>
  <si>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</si>
  <si>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</si>
  <si>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</si>
  <si>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</si>
  <si>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</si>
  <si>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</si>
  <si>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</si>
  <si>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</si>
  <si>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</si>
  <si>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</si>
  <si>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</si>
  <si>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</si>
  <si>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</si>
  <si>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</si>
  <si>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</si>
  <si>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</si>
  <si>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</si>
  <si>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</si>
  <si>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</si>
  <si>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</si>
  <si>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</si>
  <si>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</si>
  <si>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</si>
  <si>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</si>
  <si>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</si>
  <si>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</si>
  <si>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</si>
  <si>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</si>
  <si>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</si>
  <si>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</si>
  <si>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</si>
  <si>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</si>
  <si>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</si>
  <si>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</si>
  <si>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</si>
  <si>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</si>
  <si>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</si>
  <si>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</si>
  <si>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</si>
  <si>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</si>
  <si>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</si>
  <si>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</si>
  <si>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</si>
  <si>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</si>
  <si>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</si>
  <si>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</si>
  <si>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</si>
  <si>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</si>
  <si>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</si>
  <si>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</si>
  <si>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</si>
  <si>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</si>
  <si>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</si>
  <si>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</si>
  <si>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</si>
  <si>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</si>
  <si>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</si>
  <si>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</si>
  <si>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</si>
  <si>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</si>
  <si>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</si>
  <si>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</si>
  <si>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</si>
  <si>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</si>
  <si>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</si>
  <si>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</si>
  <si>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</si>
  <si>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</si>
  <si>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</si>
  <si>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</si>
  <si>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</si>
  <si>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</si>
  <si>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</si>
  <si>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</si>
  <si>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</si>
  <si>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</si>
  <si>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</si>
  <si>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</si>
  <si>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</si>
  <si>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</si>
  <si>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</si>
  <si>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</si>
  <si>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</si>
  <si>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</si>
  <si>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</si>
  <si>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</si>
  <si>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</si>
  <si>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</si>
  <si>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</si>
  <si>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</si>
  <si>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</si>
  <si>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</si>
  <si>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</si>
  <si>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</si>
  <si>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</si>
  <si>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</si>
  <si>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</si>
  <si>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</si>
  <si>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</si>
  <si>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</si>
  <si>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</si>
  <si>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</si>
  <si>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</si>
  <si>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</si>
  <si>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</si>
  <si>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</si>
  <si>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</si>
  <si>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</si>
  <si>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</si>
  <si>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</si>
  <si>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</si>
  <si>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</si>
  <si>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</si>
  <si>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</si>
  <si>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</si>
  <si>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</si>
  <si>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</si>
  <si>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</si>
  <si>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</si>
  <si>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</si>
  <si>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</si>
  <si>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</si>
  <si>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</si>
  <si>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</si>
  <si>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</si>
  <si>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</si>
  <si>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</si>
  <si>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</si>
  <si>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</si>
  <si>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</si>
  <si>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</si>
  <si>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</si>
  <si>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</si>
  <si>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</si>
  <si>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</si>
  <si>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</si>
  <si>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</si>
  <si>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</si>
  <si>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</si>
  <si>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</si>
  <si>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</si>
  <si>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</si>
  <si>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</si>
  <si>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</si>
  <si>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</si>
  <si>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</si>
  <si>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</si>
  <si>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</si>
  <si>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</si>
  <si>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</si>
  <si>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</si>
  <si>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</si>
  <si>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</si>
  <si>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</si>
  <si>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</si>
  <si>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</si>
  <si>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</si>
  <si>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</si>
  <si>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</si>
  <si>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</si>
  <si>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</si>
  <si>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</si>
  <si>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</si>
  <si>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</si>
  <si>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</si>
  <si>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</si>
  <si>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</si>
  <si>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</si>
  <si>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</si>
  <si>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</si>
  <si>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</si>
  <si>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</si>
  <si>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</si>
  <si>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</si>
  <si>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</si>
  <si>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</si>
  <si>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</si>
  <si>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</si>
  <si>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</si>
  <si>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</si>
  <si>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</si>
  <si>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</si>
  <si>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</si>
  <si>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</si>
  <si>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</si>
  <si>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</si>
  <si>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</si>
  <si>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</si>
  <si>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</si>
  <si>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</si>
  <si>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</si>
  <si>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</si>
  <si>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</si>
  <si>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</si>
  <si>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</si>
  <si>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</si>
  <si>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</si>
  <si>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</si>
  <si>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</si>
  <si>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</si>
  <si>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</si>
  <si>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</si>
  <si>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</si>
  <si>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</si>
  <si>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</si>
  <si>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</si>
  <si>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</si>
  <si>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</si>
  <si>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</si>
  <si>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</si>
  <si>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</si>
  <si>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</si>
  <si>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</si>
  <si>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</si>
  <si>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</si>
  <si>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</si>
  <si>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</si>
  <si>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</si>
  <si>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</si>
  <si>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</si>
  <si>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</si>
  <si>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</si>
  <si>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</si>
  <si>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</si>
  <si>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</si>
  <si>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</si>
  <si>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</si>
  <si>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</si>
  <si>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</si>
  <si>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</si>
  <si>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</si>
  <si>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</si>
  <si>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</si>
  <si>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</si>
  <si>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</si>
  <si>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</si>
  <si>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</si>
  <si>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</si>
  <si>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</si>
  <si>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</si>
  <si>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</si>
  <si>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</si>
  <si>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</si>
  <si>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</si>
  <si>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</si>
  <si>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</si>
  <si>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</si>
  <si>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</si>
  <si>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</si>
  <si>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</si>
  <si>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</si>
  <si>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</si>
  <si>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</si>
  <si>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</si>
  <si>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</si>
  <si>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</si>
  <si>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</si>
  <si>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</si>
  <si>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</si>
  <si>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</si>
  <si>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</si>
  <si>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</si>
  <si>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</si>
  <si>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</si>
  <si>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</si>
  <si>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</si>
  <si>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</si>
  <si>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</si>
  <si>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</si>
  <si>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</si>
  <si>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</si>
  <si>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</si>
  <si>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</si>
  <si>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</si>
  <si>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</si>
  <si>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</si>
  <si>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</si>
  <si>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</si>
  <si>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</si>
  <si>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</si>
  <si>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</si>
  <si>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</si>
  <si>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</si>
  <si>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</si>
  <si>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</si>
  <si>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</si>
  <si>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</si>
  <si>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</si>
  <si>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</si>
  <si>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</si>
  <si>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</si>
  <si>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</si>
  <si>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</si>
  <si>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</si>
  <si>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</si>
  <si>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</si>
  <si>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</si>
  <si>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</si>
  <si>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</si>
  <si>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</si>
  <si>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</si>
  <si>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</si>
  <si>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</si>
  <si>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</si>
  <si>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</si>
  <si>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</si>
  <si>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</si>
  <si>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</si>
  <si>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</si>
  <si>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</si>
  <si>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</si>
  <si>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</si>
  <si>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</si>
  <si>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</si>
  <si>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</si>
  <si>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</si>
  <si>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</si>
  <si>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</si>
  <si>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</si>
  <si>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</si>
  <si>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</si>
  <si>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</si>
  <si>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</si>
  <si>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</si>
  <si>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</si>
  <si>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</si>
  <si>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</si>
  <si>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</si>
  <si>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</si>
  <si>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</si>
  <si>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</si>
  <si>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</si>
  <si>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</si>
  <si>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</si>
  <si>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</si>
  <si>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</si>
  <si>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</si>
  <si>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</si>
  <si>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</si>
  <si>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</si>
  <si>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</si>
  <si>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</si>
  <si>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</si>
  <si>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</si>
  <si>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</si>
  <si>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</si>
  <si>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</si>
  <si>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</si>
  <si>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</si>
  <si>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</si>
  <si>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</si>
  <si>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</si>
  <si>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</si>
  <si>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</si>
  <si>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</si>
  <si>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</si>
  <si>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</si>
  <si>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</si>
  <si>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</si>
  <si>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</si>
  <si>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</si>
  <si>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</si>
  <si>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</si>
  <si>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</si>
  <si>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</si>
  <si>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</si>
  <si>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</si>
  <si>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</si>
  <si>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</si>
  <si>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</si>
  <si>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</si>
  <si>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</si>
  <si>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</si>
  <si>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</si>
  <si>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</si>
  <si>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</si>
  <si>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</si>
  <si>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</si>
  <si>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</si>
  <si>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</si>
  <si>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</si>
  <si>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</si>
  <si>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</si>
  <si>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</si>
  <si>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</si>
  <si>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</si>
  <si>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</si>
  <si>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</si>
  <si>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</si>
  <si>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</si>
  <si>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</si>
  <si>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</si>
  <si>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</si>
  <si>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</si>
  <si>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</si>
  <si>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</si>
  <si>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</si>
  <si>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</si>
  <si>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</si>
  <si>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</si>
  <si>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</si>
  <si>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</si>
  <si>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</si>
  <si>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</si>
  <si>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</si>
  <si>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</si>
  <si>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</si>
  <si>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</si>
  <si>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</si>
  <si>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</si>
  <si>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</si>
  <si>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</si>
  <si>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</si>
  <si>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</si>
  <si>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</si>
  <si>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</si>
  <si>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</si>
  <si>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</si>
  <si>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</si>
  <si>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</si>
  <si>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</si>
  <si>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</si>
  <si>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</si>
  <si>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</si>
  <si>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</si>
  <si>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</si>
  <si>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</si>
  <si>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</si>
  <si>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</si>
  <si>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</si>
  <si>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</si>
  <si>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</si>
  <si>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</si>
  <si>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</si>
  <si>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</si>
  <si>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</si>
  <si>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</si>
  <si>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</si>
  <si>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</si>
  <si>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</si>
  <si>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</si>
  <si>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</si>
  <si>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</si>
  <si>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</si>
  <si>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</si>
  <si>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</si>
  <si>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</si>
  <si>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</si>
  <si>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</si>
  <si>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</si>
  <si>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</si>
  <si>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</si>
  <si>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</si>
  <si>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</si>
  <si>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</si>
  <si>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</si>
  <si>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</si>
  <si>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</si>
  <si>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</si>
  <si>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</si>
  <si>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</si>
  <si>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</si>
  <si>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</si>
  <si>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</si>
  <si>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</si>
  <si>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</si>
  <si>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</si>
  <si>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</si>
  <si>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</si>
  <si>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</si>
  <si>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</si>
  <si>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</si>
  <si>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</si>
  <si>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</si>
  <si>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</si>
  <si>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</si>
  <si>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</si>
  <si>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</si>
  <si>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</si>
  <si>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</si>
  <si>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</si>
  <si>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</si>
  <si>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</si>
  <si>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</si>
  <si>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</si>
  <si>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</si>
  <si>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</si>
  <si>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</si>
  <si>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</si>
  <si>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</si>
  <si>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</si>
  <si>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</si>
  <si>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</si>
  <si>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</si>
  <si>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</si>
  <si>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</si>
  <si>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</si>
  <si>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</si>
  <si>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</si>
  <si>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</si>
  <si>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</si>
  <si>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</si>
  <si>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</si>
  <si>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</si>
  <si>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</si>
  <si>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</si>
  <si>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</si>
  <si>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</si>
  <si>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</si>
  <si>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</si>
  <si>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</si>
  <si>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</si>
  <si>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</si>
  <si>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</si>
  <si>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</si>
  <si>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</si>
  <si>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</si>
  <si>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</si>
  <si>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</si>
  <si>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</si>
  <si>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</si>
  <si>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</si>
  <si>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</si>
  <si>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</si>
  <si>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</si>
  <si>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</si>
  <si>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</si>
  <si>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</si>
  <si>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</si>
  <si>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</si>
  <si>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</si>
  <si>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</si>
  <si>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</si>
  <si>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</si>
  <si>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</si>
  <si>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</si>
  <si>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</si>
  <si>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</si>
  <si>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</si>
  <si>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</si>
  <si>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</si>
  <si>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</si>
  <si>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</si>
  <si>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</si>
  <si>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</si>
  <si>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</si>
  <si>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</si>
  <si>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</si>
  <si>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</si>
  <si>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</si>
  <si>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</si>
  <si>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</si>
  <si>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</si>
  <si>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</si>
  <si>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</si>
  <si>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</si>
  <si>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</si>
  <si>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</si>
  <si>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</si>
  <si>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</si>
  <si>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</si>
  <si>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</si>
  <si>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</si>
  <si>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</si>
  <si>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</si>
  <si>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</si>
  <si>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</si>
  <si>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</si>
  <si>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</si>
  <si>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</si>
  <si>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</si>
  <si>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</si>
  <si>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</si>
  <si>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</si>
  <si>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</si>
  <si>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</si>
  <si>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</si>
  <si>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</si>
  <si>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</si>
  <si>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</si>
  <si>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</si>
  <si>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</si>
  <si>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</si>
  <si>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</si>
  <si>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</si>
  <si>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</si>
  <si>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</si>
  <si>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</si>
  <si>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</si>
  <si>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</si>
  <si>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</si>
  <si>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</si>
  <si>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</si>
  <si>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</si>
  <si>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</si>
  <si>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</si>
  <si>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</si>
  <si>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</si>
  <si>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</si>
  <si>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</si>
  <si>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</si>
  <si>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</si>
  <si>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</si>
  <si>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</si>
  <si>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</si>
  <si>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</si>
  <si>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</si>
  <si>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</si>
  <si>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</si>
  <si>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</si>
  <si>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</si>
  <si>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</si>
  <si>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</si>
  <si>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</si>
  <si>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</si>
  <si>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</si>
  <si>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</si>
  <si>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</si>
  <si>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</si>
  <si>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</si>
  <si>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</si>
  <si>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</si>
  <si>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</si>
  <si>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</si>
  <si>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</si>
  <si>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</si>
  <si>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</si>
  <si>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</si>
  <si>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</si>
  <si>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</si>
  <si>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</si>
  <si>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</si>
  <si>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</si>
  <si>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</si>
  <si>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</si>
  <si>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</si>
  <si>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</si>
  <si>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</si>
  <si>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</si>
  <si>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</si>
  <si>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</si>
  <si>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</si>
  <si>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</si>
  <si>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</si>
  <si>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</si>
  <si>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</si>
  <si>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</si>
  <si>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</si>
  <si>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</si>
  <si>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</si>
  <si>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</si>
  <si>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</si>
  <si>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</si>
  <si>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</si>
  <si>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</si>
  <si>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</si>
  <si>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</si>
  <si>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</si>
  <si>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</si>
  <si>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</si>
  <si>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</si>
  <si>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</si>
  <si>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</si>
  <si>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</si>
  <si>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</si>
  <si>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</si>
  <si>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</si>
  <si>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</si>
  <si>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</si>
  <si>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</si>
  <si>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</si>
  <si>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</si>
  <si>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</si>
  <si>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</si>
  <si>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</si>
  <si>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</si>
  <si>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</si>
  <si>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</si>
  <si>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</si>
  <si>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</si>
  <si>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</si>
  <si>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</si>
  <si>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</si>
  <si>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</si>
  <si>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</si>
  <si>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</si>
  <si>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</si>
  <si>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</si>
  <si>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</si>
  <si>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</si>
  <si>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</si>
  <si>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</si>
  <si>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</si>
  <si>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</si>
  <si>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</si>
  <si>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</si>
  <si>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</si>
  <si>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</si>
  <si>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</si>
  <si>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</si>
  <si>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</si>
  <si>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</si>
  <si>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</si>
  <si>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</si>
  <si>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</si>
  <si>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</si>
  <si>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</si>
  <si>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</si>
  <si>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</si>
  <si>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</si>
  <si>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</si>
  <si>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</si>
  <si>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</si>
  <si>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</si>
  <si>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</si>
  <si>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</si>
  <si>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</si>
  <si>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</si>
  <si>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</si>
  <si>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</si>
  <si>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</si>
  <si>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</si>
  <si>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</si>
  <si>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</si>
  <si>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</si>
  <si>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</si>
  <si>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</si>
  <si>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</si>
  <si>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</si>
  <si>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</si>
  <si>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</si>
  <si>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</si>
  <si>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</si>
  <si>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</si>
  <si>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</si>
  <si>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</si>
  <si>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</si>
  <si>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</si>
  <si>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</si>
  <si>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</si>
  <si>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</si>
  <si>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</si>
  <si>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</si>
  <si>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</si>
  <si>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</si>
  <si>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</si>
  <si>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</si>
  <si>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</si>
  <si>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</si>
  <si>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</si>
  <si>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</si>
  <si>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</si>
  <si>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</si>
  <si>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</si>
  <si>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</si>
  <si>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</si>
  <si>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</si>
  <si>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</si>
  <si>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</si>
  <si>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</si>
  <si>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</si>
  <si>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</si>
  <si>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</si>
  <si>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</si>
  <si>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</si>
  <si>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</si>
  <si>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</si>
  <si>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</si>
  <si>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</si>
  <si>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</si>
  <si>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</si>
  <si>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</si>
  <si>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</si>
  <si>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</si>
  <si>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</si>
  <si>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</si>
  <si>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</si>
  <si>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</si>
  <si>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</si>
  <si>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</si>
  <si>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</si>
  <si>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</si>
  <si>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</si>
  <si>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</si>
  <si>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</si>
  <si>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</si>
  <si>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</si>
  <si>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</si>
  <si>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</si>
  <si>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</si>
  <si>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</si>
  <si>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</si>
  <si>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</si>
  <si>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</si>
  <si>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</si>
  <si>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</si>
  <si>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</si>
  <si>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</si>
  <si>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</si>
  <si>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</si>
  <si>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</si>
  <si>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</si>
  <si>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</si>
  <si>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</si>
  <si>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</si>
  <si>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</si>
  <si>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</si>
  <si>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</si>
  <si>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</si>
  <si>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</si>
  <si>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</si>
  <si>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</si>
  <si>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</si>
  <si>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</si>
  <si>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</si>
  <si>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</si>
  <si>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</si>
  <si>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</si>
  <si>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</si>
  <si>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</si>
  <si>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</si>
  <si>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</si>
  <si>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</si>
  <si>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</si>
  <si>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</si>
  <si>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</si>
  <si>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</si>
  <si>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</si>
  <si>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</si>
  <si>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</si>
  <si>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</si>
  <si>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</si>
  <si>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</si>
  <si>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</si>
  <si>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</si>
  <si>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</si>
  <si>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</si>
  <si>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</si>
  <si>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</si>
  <si>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</si>
  <si>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</si>
  <si>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</si>
  <si>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</si>
  <si>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</si>
  <si>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</si>
  <si>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</si>
  <si>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</si>
  <si>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</si>
  <si>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</si>
  <si>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</si>
  <si>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</si>
  <si>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</si>
  <si>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</si>
  <si>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</si>
  <si>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</si>
  <si>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</si>
  <si>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</si>
  <si>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</si>
  <si>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</si>
  <si>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</si>
  <si>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</si>
  <si>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</si>
  <si>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</si>
  <si>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</si>
  <si>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</si>
  <si>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</si>
  <si>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</si>
  <si>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</si>
  <si>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</si>
  <si>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</si>
  <si>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</si>
  <si>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</si>
  <si>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</si>
  <si>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</si>
  <si>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</si>
  <si>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</si>
  <si>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</si>
  <si>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</si>
  <si>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</si>
  <si>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</si>
  <si>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</si>
  <si>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</si>
  <si>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</si>
  <si>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</si>
  <si>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</si>
  <si>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</si>
  <si>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</si>
  <si>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</si>
  <si>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</si>
  <si>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</si>
  <si>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</si>
  <si>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</si>
  <si>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</si>
  <si>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</si>
  <si>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</si>
  <si>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</si>
  <si>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</si>
  <si>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</si>
  <si>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</si>
  <si>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</si>
  <si>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</si>
  <si>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</si>
  <si>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</si>
  <si>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</si>
  <si>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</si>
  <si>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</si>
  <si>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</si>
  <si>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</si>
  <si>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</si>
  <si>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</si>
  <si>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</si>
  <si>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</si>
  <si>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</si>
  <si>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</si>
  <si>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</si>
  <si>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</si>
  <si>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</si>
  <si>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</si>
  <si>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</si>
  <si>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</si>
  <si>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</si>
  <si>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</si>
  <si>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</si>
  <si>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</si>
  <si>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</si>
  <si>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</si>
  <si>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</si>
  <si>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</si>
  <si>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</si>
  <si>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</si>
  <si>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</si>
  <si>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</si>
  <si>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</si>
  <si>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</si>
  <si>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</si>
  <si>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</si>
  <si>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</si>
  <si>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</si>
  <si>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</si>
  <si>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</si>
  <si>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</si>
  <si>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</si>
  <si>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</si>
  <si>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</si>
  <si>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</si>
  <si>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</si>
  <si>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</si>
  <si>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</si>
  <si>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</si>
  <si>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</si>
  <si>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</si>
  <si>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</si>
  <si>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</si>
  <si>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</si>
  <si>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</si>
  <si>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</si>
  <si>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</si>
  <si>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</si>
  <si>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</si>
  <si>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</si>
  <si>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</si>
  <si>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</si>
  <si>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</si>
  <si>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</si>
  <si>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</si>
  <si>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</si>
  <si>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</si>
  <si>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</si>
  <si>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</si>
  <si>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</si>
  <si>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</si>
  <si>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</si>
  <si>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</si>
  <si>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</si>
  <si>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</si>
  <si>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</si>
  <si>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</si>
  <si>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</si>
  <si>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</si>
  <si>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</si>
  <si>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</si>
  <si>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</si>
  <si>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</si>
  <si>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</si>
  <si>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</si>
  <si>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</si>
  <si>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</si>
  <si>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</si>
  <si>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</si>
  <si>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</si>
  <si>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</si>
  <si>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</si>
  <si>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</si>
  <si>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</si>
  <si>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</si>
  <si>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</si>
  <si>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</si>
  <si>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</si>
  <si>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</si>
  <si>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</si>
  <si>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</si>
  <si>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</si>
  <si>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</si>
  <si>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</si>
  <si>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</si>
  <si>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</si>
  <si>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</si>
  <si>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</si>
  <si>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</si>
  <si>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</si>
  <si>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</si>
  <si>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</si>
  <si>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</si>
  <si>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</si>
  <si>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</si>
  <si>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</si>
  <si>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</si>
  <si>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</si>
  <si>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</si>
  <si>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</si>
  <si>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</si>
  <si>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</si>
  <si>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</si>
  <si>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</si>
  <si>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</si>
  <si>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</si>
  <si>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</si>
  <si>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</si>
  <si>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</si>
  <si>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</si>
  <si>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</si>
  <si>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</si>
  <si>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</si>
  <si>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</si>
  <si>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</si>
  <si>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</si>
  <si>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</si>
  <si>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</si>
  <si>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</si>
  <si>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</si>
  <si>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</si>
  <si>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</si>
  <si>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</si>
  <si>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</si>
  <si>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</si>
  <si>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</si>
  <si>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</si>
  <si>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</si>
  <si>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</si>
  <si>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</si>
  <si>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</si>
  <si>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</si>
  <si>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</si>
  <si>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</si>
  <si>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</si>
  <si>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</si>
  <si>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</si>
  <si>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</si>
  <si>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</si>
  <si>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</si>
  <si>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</si>
  <si>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</si>
  <si>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</si>
  <si>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</si>
  <si>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</si>
  <si>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</si>
  <si>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</si>
  <si>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</si>
  <si>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</si>
  <si>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</si>
  <si>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</si>
  <si>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</si>
  <si>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</si>
  <si>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</si>
  <si>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</si>
  <si>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</si>
  <si>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</si>
  <si>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</si>
  <si>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</si>
  <si>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</si>
  <si>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</si>
  <si>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</si>
  <si>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</si>
  <si>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</si>
  <si>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</si>
  <si>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</si>
  <si>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</si>
  <si>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</si>
  <si>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</si>
  <si>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</si>
  <si>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</si>
  <si>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</si>
  <si>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</si>
  <si>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</si>
  <si>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</si>
  <si>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</si>
  <si>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</si>
  <si>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</si>
  <si>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</si>
  <si>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</si>
  <si>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</si>
  <si>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</si>
  <si>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</si>
  <si>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</si>
  <si>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</si>
  <si>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</si>
  <si>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</si>
  <si>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</si>
  <si>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</si>
  <si>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</si>
  <si>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</si>
  <si>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</si>
  <si>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</si>
  <si>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</si>
  <si>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</si>
  <si>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</si>
  <si>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</si>
  <si>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</si>
  <si>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</si>
  <si>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</si>
  <si>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</si>
  <si>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</si>
  <si>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</si>
  <si>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</si>
  <si>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</si>
  <si>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</si>
  <si>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</si>
  <si>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</si>
  <si>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</si>
  <si>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</si>
  <si>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</si>
  <si>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</si>
  <si>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</si>
  <si>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</si>
  <si>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</si>
  <si>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</si>
  <si>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</si>
  <si>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</si>
  <si>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</si>
  <si>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</si>
  <si>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</si>
  <si>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</si>
  <si>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</si>
  <si>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</si>
  <si>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</si>
  <si>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</si>
  <si>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</si>
  <si>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</si>
  <si>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</si>
  <si>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</si>
  <si>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</si>
  <si>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</si>
  <si>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</si>
  <si>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</si>
  <si>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</si>
  <si>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</si>
  <si>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</si>
  <si>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</si>
  <si>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</si>
  <si>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</si>
  <si>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</si>
  <si>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</si>
  <si>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</si>
  <si>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</si>
  <si>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</si>
  <si>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</si>
  <si>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</si>
  <si>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</si>
  <si>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</si>
  <si>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</si>
  <si>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</si>
  <si>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</si>
  <si>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</si>
  <si>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</si>
  <si>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</si>
  <si>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</si>
  <si>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</si>
  <si>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</si>
  <si>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</si>
  <si>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</si>
  <si>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</si>
  <si>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</si>
  <si>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</si>
  <si>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</si>
  <si>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</si>
  <si>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</si>
  <si>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</si>
  <si>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</si>
  <si>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</si>
  <si>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</si>
  <si>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</si>
  <si>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</si>
  <si>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</si>
  <si>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</si>
  <si>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</si>
  <si>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</si>
  <si>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</si>
  <si>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</si>
  <si>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</si>
  <si>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</si>
  <si>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</si>
  <si>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</si>
  <si>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</si>
  <si>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</si>
  <si>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</si>
  <si>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</si>
  <si>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</si>
  <si>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</si>
  <si>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</si>
  <si>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</si>
  <si>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</si>
  <si>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</si>
  <si>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</si>
  <si>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</si>
  <si>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</si>
  <si>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</si>
  <si>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</si>
  <si>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</si>
  <si>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</si>
  <si>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</si>
  <si>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</si>
  <si>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</si>
  <si>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</si>
  <si>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</si>
  <si>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</si>
  <si>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</si>
  <si>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</si>
  <si>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</si>
  <si>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</si>
  <si>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</si>
  <si>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</si>
  <si>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</si>
  <si>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</si>
  <si>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</si>
  <si>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</si>
  <si>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</si>
  <si>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</si>
  <si>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</si>
  <si>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</si>
  <si>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</si>
  <si>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</si>
  <si>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</si>
  <si>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</si>
  <si>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</si>
  <si>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</si>
  <si>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</si>
  <si>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</si>
  <si>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</si>
  <si>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</si>
  <si>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</si>
  <si>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</si>
  <si>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</si>
  <si>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</si>
  <si>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</si>
  <si>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</si>
  <si>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</si>
  <si>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</si>
  <si>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</si>
  <si>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</si>
  <si>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</si>
  <si>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</si>
  <si>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</si>
  <si>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</si>
  <si>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</si>
  <si>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</si>
  <si>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</si>
  <si>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</si>
  <si>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</si>
  <si>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</si>
  <si>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</si>
  <si>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</si>
  <si>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</si>
  <si>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</si>
  <si>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</si>
  <si>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</si>
  <si>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</si>
  <si>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</si>
  <si>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</si>
  <si>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</si>
  <si>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</si>
  <si>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</si>
  <si>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</si>
  <si>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</si>
  <si>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</si>
  <si>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</si>
  <si>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</si>
  <si>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</si>
  <si>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</si>
  <si>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</si>
  <si>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</si>
  <si>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</si>
  <si>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</si>
  <si>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</si>
  <si>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</si>
  <si>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</si>
  <si>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</si>
  <si>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</si>
  <si>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</si>
  <si>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</si>
  <si>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</si>
  <si>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</si>
  <si>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</si>
  <si>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</si>
  <si>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</si>
  <si>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</si>
  <si>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</si>
  <si>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</si>
  <si>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</si>
  <si>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</si>
  <si>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</si>
  <si>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</si>
  <si>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</si>
  <si>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</si>
  <si>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</si>
  <si>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</si>
  <si>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</si>
  <si>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</si>
  <si>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</si>
  <si>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</si>
  <si>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</si>
  <si>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</si>
  <si>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</si>
  <si>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</si>
  <si>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</si>
  <si>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</si>
  <si>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</si>
  <si>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</si>
  <si>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</si>
  <si>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</si>
  <si>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</si>
  <si>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</si>
  <si>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</si>
  <si>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</si>
  <si>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</si>
  <si>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</si>
  <si>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</si>
  <si>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</si>
  <si>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</si>
  <si>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</si>
  <si>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</si>
  <si>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</si>
  <si>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</si>
  <si>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</si>
  <si>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</si>
  <si>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</si>
  <si>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</si>
  <si>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</si>
  <si>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</si>
  <si>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</si>
  <si>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</si>
  <si>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</si>
  <si>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</si>
  <si>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</si>
  <si>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</si>
  <si>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</si>
  <si>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</si>
  <si>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</si>
  <si>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</si>
  <si>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</si>
  <si>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</si>
  <si>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</si>
  <si>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</si>
  <si>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</si>
  <si>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</si>
  <si>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</si>
  <si>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</si>
  <si>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</si>
  <si>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</si>
  <si>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</si>
  <si>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</si>
  <si>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</si>
  <si>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</si>
  <si>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</si>
  <si>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</si>
  <si>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</si>
  <si>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</si>
  <si>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</si>
  <si>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</si>
  <si>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</si>
  <si>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</si>
  <si>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</si>
  <si>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</si>
  <si>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</si>
  <si>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</si>
  <si>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</si>
  <si>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</si>
  <si>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</si>
  <si>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</si>
  <si>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</si>
  <si>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</si>
  <si>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</si>
  <si>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</si>
  <si>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</si>
  <si>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</si>
  <si>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</si>
  <si>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</si>
  <si>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</si>
  <si>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</si>
  <si>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</si>
  <si>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</si>
  <si>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</si>
  <si>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</si>
  <si>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</si>
  <si>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</si>
  <si>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</si>
  <si>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</si>
  <si>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</si>
  <si>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</si>
  <si>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</si>
  <si>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</si>
  <si>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</si>
  <si>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</si>
  <si>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</si>
  <si>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</si>
  <si>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</si>
  <si>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</si>
  <si>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</si>
  <si>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</si>
  <si>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</si>
  <si>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</si>
  <si>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</si>
  <si>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</si>
  <si>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</si>
  <si>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</si>
  <si>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</si>
  <si>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</si>
  <si>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</si>
  <si>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</si>
  <si>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</si>
  <si>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</si>
  <si>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</si>
  <si>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</si>
  <si>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</si>
  <si>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</si>
  <si>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</si>
  <si>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</si>
  <si>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</si>
  <si>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</si>
  <si>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</si>
  <si>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</si>
  <si>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</si>
  <si>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</si>
  <si>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</si>
  <si>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</si>
  <si>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</si>
  <si>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</si>
  <si>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</si>
  <si>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</si>
  <si>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</si>
  <si>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</si>
  <si>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</si>
  <si>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</si>
  <si>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</si>
  <si>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</si>
  <si>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</si>
  <si>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</si>
  <si>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</si>
  <si>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</si>
  <si>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</si>
  <si>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</si>
  <si>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</si>
  <si>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</si>
  <si>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</si>
  <si>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</si>
  <si>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</si>
  <si>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</si>
  <si>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</si>
  <si>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</si>
  <si>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</si>
  <si>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</si>
  <si>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</si>
  <si>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</si>
  <si>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</si>
  <si>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</si>
  <si>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</si>
  <si>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</si>
  <si>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</si>
  <si>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</si>
  <si>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</si>
  <si>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</si>
  <si>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</si>
  <si>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</si>
  <si>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</si>
  <si>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</si>
  <si>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</si>
  <si>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</si>
  <si>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</si>
  <si>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</si>
  <si>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</si>
  <si>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</si>
  <si>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</si>
  <si>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</si>
  <si>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</si>
  <si>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</si>
  <si>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</si>
  <si>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</si>
  <si>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</si>
  <si>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</si>
  <si>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</si>
  <si>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</si>
  <si>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</si>
  <si>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</si>
  <si>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</si>
  <si>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</si>
  <si>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</si>
  <si>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</si>
  <si>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</si>
  <si>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</si>
  <si>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</si>
  <si>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</si>
  <si>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</si>
  <si>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</si>
  <si>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</si>
  <si>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</si>
  <si>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</si>
  <si>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</si>
  <si>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</si>
  <si>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</si>
  <si>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</si>
  <si>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</si>
  <si>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</si>
  <si>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</si>
  <si>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</si>
  <si>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</si>
  <si>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</si>
  <si>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</si>
  <si>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</si>
  <si>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</si>
  <si>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</si>
  <si>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</si>
  <si>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</si>
  <si>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</si>
  <si>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</si>
  <si>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</si>
  <si>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</si>
  <si>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</si>
  <si>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</si>
  <si>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</si>
  <si>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</si>
  <si>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</si>
  <si>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</si>
  <si>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</si>
  <si>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</si>
  <si>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</si>
  <si>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</si>
  <si>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</si>
  <si>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</si>
  <si>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</si>
  <si>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</si>
  <si>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</si>
  <si>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</si>
  <si>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</si>
  <si>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</si>
  <si>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</si>
  <si>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</si>
  <si>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</si>
  <si>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</si>
  <si>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</si>
  <si>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</si>
  <si>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</si>
  <si>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</si>
  <si>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</si>
  <si>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</si>
  <si>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</si>
  <si>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</si>
  <si>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</si>
  <si>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</si>
  <si>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</si>
  <si>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</si>
  <si>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</si>
  <si>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</si>
  <si>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</si>
  <si>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</si>
  <si>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</si>
  <si>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</si>
  <si>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</si>
  <si>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</si>
  <si>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</si>
  <si>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</si>
  <si>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</si>
  <si>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</si>
  <si>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</si>
  <si>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</si>
  <si>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</si>
  <si>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</si>
  <si>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</si>
  <si>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</si>
  <si>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</si>
  <si>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</si>
  <si>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</si>
  <si>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</si>
  <si>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</si>
  <si>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</si>
  <si>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</si>
  <si>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</si>
  <si>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</si>
  <si>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</si>
  <si>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</si>
  <si>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</si>
  <si>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</si>
  <si>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</si>
  <si>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</si>
  <si>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</si>
  <si>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</si>
  <si>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</si>
  <si>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</si>
  <si>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</si>
  <si>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</si>
  <si>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</si>
  <si>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</si>
  <si>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</si>
  <si>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</si>
  <si>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</si>
  <si>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</si>
  <si>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</si>
  <si>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</si>
  <si>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</si>
  <si>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</si>
  <si>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</si>
  <si>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</si>
  <si>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</si>
  <si>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</si>
  <si>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</si>
  <si>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</si>
  <si>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</si>
  <si>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</si>
  <si>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</si>
  <si>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</si>
  <si>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</si>
  <si>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</si>
  <si>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</si>
  <si>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</si>
  <si>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</si>
  <si>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</si>
  <si>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</si>
  <si>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</si>
  <si>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</si>
  <si>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</si>
  <si>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</si>
  <si>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</si>
  <si>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</si>
  <si>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</si>
  <si>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</si>
  <si>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</si>
  <si>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</si>
  <si>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</si>
  <si>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</si>
  <si>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</si>
  <si>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</si>
  <si>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</si>
  <si>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</si>
  <si>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</si>
  <si>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</si>
  <si>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</si>
  <si>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</si>
  <si>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</si>
  <si>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</si>
  <si>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</si>
  <si>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</si>
  <si>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</si>
  <si>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</si>
  <si>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</si>
  <si>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</si>
  <si>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</si>
  <si>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</si>
  <si>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</si>
  <si>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</si>
  <si>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</si>
  <si>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</si>
  <si>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</si>
  <si>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</si>
  <si>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</si>
  <si>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</si>
  <si>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</si>
  <si>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</si>
  <si>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</si>
  <si>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</si>
  <si>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</si>
  <si>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</si>
  <si>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</si>
  <si>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</si>
  <si>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</si>
  <si>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</si>
  <si>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</si>
  <si>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</si>
  <si>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</si>
  <si>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</si>
  <si>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</si>
  <si>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</si>
  <si>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</si>
  <si>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</si>
  <si>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</si>
  <si>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</si>
  <si>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</si>
  <si>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</si>
  <si>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</si>
  <si>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</si>
  <si>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</si>
  <si>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</si>
  <si>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</si>
  <si>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</si>
  <si>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</si>
  <si>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</si>
  <si>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</si>
  <si>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</si>
  <si>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</si>
  <si>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</si>
  <si>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</si>
  <si>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</si>
  <si>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</si>
  <si>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</si>
  <si>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</si>
  <si>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</si>
  <si>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</si>
  <si>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</si>
  <si>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</si>
  <si>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</si>
  <si>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</si>
  <si>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</si>
  <si>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</si>
  <si>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</si>
  <si>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</si>
  <si>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</si>
  <si>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</si>
  <si>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</si>
  <si>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</si>
  <si>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</si>
  <si>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</si>
  <si>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</si>
  <si>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</si>
  <si>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</si>
  <si>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</si>
  <si>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</si>
  <si>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</si>
  <si>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</si>
  <si>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</si>
  <si>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</si>
  <si>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</si>
  <si>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</si>
  <si>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</si>
  <si>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</si>
  <si>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</si>
  <si>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</si>
  <si>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</si>
  <si>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</si>
  <si>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</si>
  <si>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</si>
  <si>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</si>
  <si>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</si>
  <si>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</si>
  <si>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</si>
  <si>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</si>
  <si>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</si>
  <si>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</si>
  <si>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</si>
  <si>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</si>
  <si>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</si>
  <si>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</si>
  <si>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</si>
  <si>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</si>
  <si>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</si>
  <si>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</si>
  <si>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</si>
  <si>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</si>
  <si>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</si>
  <si>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</si>
  <si>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</si>
  <si>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</si>
  <si>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</si>
  <si>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</si>
  <si>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</si>
  <si>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</si>
  <si>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</si>
  <si>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</si>
  <si>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</si>
  <si>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</si>
  <si>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</si>
  <si>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</si>
  <si>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</si>
  <si>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</si>
  <si>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</si>
  <si>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</si>
  <si>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</si>
  <si>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</si>
  <si>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</si>
  <si>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</si>
  <si>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</si>
  <si>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</si>
  <si>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</si>
  <si>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</si>
  <si>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</si>
  <si>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</si>
  <si>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</si>
  <si>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</si>
  <si>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</si>
  <si>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</si>
  <si>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</si>
  <si>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</si>
  <si>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</si>
  <si>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</si>
  <si>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</si>
  <si>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</si>
  <si>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</si>
  <si>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</si>
  <si>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</si>
  <si>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</si>
  <si>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</si>
  <si>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</si>
  <si>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</si>
  <si>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</si>
  <si>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</si>
  <si>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</si>
  <si>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</si>
  <si>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</si>
  <si>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</si>
  <si>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</si>
  <si>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</si>
  <si>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</si>
  <si>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</si>
  <si>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</si>
  <si>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</si>
  <si>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</si>
  <si>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</si>
  <si>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</si>
  <si>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</si>
  <si>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</si>
  <si>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</si>
  <si>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</si>
  <si>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</si>
  <si>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</si>
  <si>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</si>
  <si>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</si>
  <si>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</si>
  <si>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</si>
  <si>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</si>
  <si>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</si>
  <si>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</si>
  <si>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</si>
  <si>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</si>
  <si>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</si>
  <si>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</si>
  <si>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</si>
  <si>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</si>
  <si>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</si>
  <si>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</si>
  <si>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</si>
  <si>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</si>
  <si>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</si>
  <si>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</si>
  <si>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</si>
  <si>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</si>
  <si>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</si>
  <si>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</si>
  <si>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</si>
  <si>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</si>
  <si>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</si>
  <si>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</si>
  <si>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</si>
  <si>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</si>
  <si>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</si>
  <si>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</si>
  <si>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</si>
  <si>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</si>
  <si>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</si>
  <si>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</si>
  <si>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</si>
  <si>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</si>
  <si>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</si>
  <si>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</si>
  <si>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</si>
  <si>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</si>
  <si>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</si>
  <si>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</si>
  <si>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</si>
  <si>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</si>
  <si>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</si>
  <si>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</si>
  <si>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</si>
  <si>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</si>
  <si>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</si>
  <si>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</si>
  <si>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</si>
  <si>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</si>
  <si>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</si>
  <si>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</si>
  <si>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</si>
  <si>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</si>
  <si>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</si>
  <si>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</si>
  <si>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</si>
  <si>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</si>
  <si>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</si>
  <si>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</si>
  <si>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</si>
  <si>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</si>
  <si>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</si>
  <si>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</si>
  <si>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</si>
  <si>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</si>
  <si>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</si>
  <si>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</si>
  <si>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</si>
  <si>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</si>
  <si>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</si>
  <si>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</si>
  <si>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</si>
  <si>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</si>
  <si>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</si>
  <si>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</si>
  <si>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</si>
  <si>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</si>
  <si>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</si>
  <si>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</si>
  <si>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</si>
  <si>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</si>
  <si>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</si>
  <si>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</si>
  <si>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</si>
  <si>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</si>
  <si>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</si>
  <si>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</si>
  <si>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</si>
  <si>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</si>
  <si>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</si>
  <si>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</si>
  <si>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</si>
  <si>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</si>
  <si>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</si>
  <si>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</si>
  <si>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</si>
  <si>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</si>
  <si>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</si>
  <si>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</si>
  <si>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</si>
  <si>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</si>
  <si>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</si>
  <si>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</si>
  <si>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</si>
  <si>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</si>
  <si>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</si>
  <si>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</si>
  <si>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</si>
  <si>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</si>
  <si>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</si>
  <si>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</si>
  <si>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</si>
  <si>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</si>
  <si>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</si>
  <si>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</si>
  <si>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</si>
  <si>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</si>
  <si>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</si>
  <si>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</si>
  <si>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</si>
  <si>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</si>
  <si>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</si>
  <si>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</si>
  <si>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</si>
  <si>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</si>
  <si>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</si>
  <si>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</si>
  <si>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</si>
  <si>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</si>
  <si>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</si>
  <si>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</si>
  <si>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</si>
  <si>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</si>
  <si>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</si>
  <si>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</si>
  <si>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</si>
  <si>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</si>
  <si>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</si>
  <si>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</si>
  <si>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</si>
  <si>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</si>
  <si>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</si>
  <si>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</si>
  <si>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</si>
  <si>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</si>
  <si>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</si>
  <si>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</si>
  <si>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</si>
  <si>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</si>
  <si>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</si>
  <si>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</si>
  <si>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</si>
  <si>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</si>
  <si>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</si>
  <si>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</si>
  <si>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</si>
  <si>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</si>
  <si>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</si>
  <si>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</si>
  <si>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</si>
  <si>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</si>
  <si>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</si>
  <si>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</si>
  <si>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</si>
  <si>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</si>
  <si>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</si>
  <si>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</si>
  <si>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</si>
  <si>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</si>
  <si>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</si>
  <si>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</si>
  <si>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</si>
  <si>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</si>
  <si>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</si>
  <si>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</si>
  <si>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</si>
  <si>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</si>
  <si>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</si>
  <si>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</si>
  <si>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</si>
  <si>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</si>
  <si>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</si>
  <si>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</si>
  <si>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</si>
  <si>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</si>
  <si>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</si>
  <si>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</si>
  <si>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</si>
  <si>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</si>
  <si>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</si>
  <si>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</si>
  <si>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</si>
  <si>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</si>
  <si>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</si>
  <si>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</si>
  <si>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</si>
  <si>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</si>
  <si>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</si>
  <si>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</si>
  <si>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</si>
  <si>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</si>
  <si>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</si>
  <si>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</si>
  <si>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</si>
  <si>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</si>
  <si>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</si>
  <si>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</si>
  <si>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</si>
  <si>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</si>
  <si>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</si>
  <si>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</si>
  <si>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</si>
  <si>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</si>
  <si>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</si>
  <si>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</si>
  <si>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</si>
  <si>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</si>
  <si>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</si>
  <si>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</si>
  <si>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</si>
  <si>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</si>
  <si>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</si>
  <si>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</si>
  <si>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</si>
  <si>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</si>
  <si>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</si>
  <si>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</si>
  <si>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</si>
  <si>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</si>
  <si>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</si>
  <si>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</si>
  <si>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</si>
  <si>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</si>
  <si>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</si>
  <si>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</si>
  <si>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</si>
  <si>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</si>
  <si>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</si>
  <si>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</si>
  <si>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</si>
  <si>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</si>
  <si>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</si>
  <si>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</si>
  <si>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</si>
  <si>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</si>
  <si>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</si>
  <si>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</si>
  <si>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</si>
  <si>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</si>
  <si>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</si>
  <si>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</si>
  <si>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</si>
  <si>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</si>
  <si>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</si>
  <si>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</si>
  <si>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</si>
  <si>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</si>
  <si>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</si>
  <si>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</si>
  <si>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</si>
  <si>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</si>
  <si>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</si>
  <si>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</si>
  <si>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</si>
  <si>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</si>
  <si>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</si>
  <si>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</si>
  <si>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</si>
  <si>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</si>
  <si>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</si>
  <si>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</si>
  <si>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</si>
  <si>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</si>
  <si>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</si>
  <si>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</si>
  <si>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</si>
  <si>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</si>
  <si>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</si>
  <si>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</si>
  <si>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</si>
  <si>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</si>
  <si>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</si>
  <si>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</si>
  <si>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</si>
  <si>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</si>
  <si>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</si>
  <si>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</si>
  <si>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</si>
  <si>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</si>
  <si>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</si>
  <si>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</si>
  <si>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</si>
  <si>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</si>
  <si>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</si>
  <si>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</si>
  <si>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</si>
  <si>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</si>
  <si>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</si>
  <si>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</si>
  <si>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</si>
  <si>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</si>
  <si>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</si>
  <si>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</si>
  <si>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</si>
  <si>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</si>
  <si>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</si>
  <si>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</si>
  <si>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</si>
  <si>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</si>
  <si>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</si>
  <si>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</si>
  <si>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</si>
  <si>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</si>
  <si>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</si>
  <si>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</si>
  <si>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</si>
  <si>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</si>
  <si>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</si>
  <si>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</si>
  <si>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</si>
  <si>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</si>
  <si>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</si>
  <si>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</si>
  <si>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</si>
  <si>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</si>
  <si>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</si>
  <si>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</si>
  <si>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</si>
  <si>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</si>
  <si>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</si>
  <si>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</si>
  <si>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</si>
  <si>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</si>
  <si>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</si>
  <si>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</si>
  <si>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</si>
  <si>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</si>
  <si>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</si>
  <si>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</si>
  <si>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</si>
  <si>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</si>
  <si>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</si>
  <si>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</si>
  <si>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</si>
  <si>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</si>
  <si>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</si>
  <si>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</si>
  <si>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</si>
  <si>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</si>
  <si>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</si>
  <si>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</si>
  <si>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</si>
  <si>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</si>
  <si>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</si>
  <si>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</si>
  <si>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</si>
  <si>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</si>
  <si>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</si>
  <si>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</si>
  <si>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</si>
  <si>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</si>
  <si>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</si>
  <si>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</si>
  <si>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</si>
  <si>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</si>
  <si>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</si>
  <si>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</si>
  <si>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</si>
  <si>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</si>
  <si>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</si>
  <si>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</si>
  <si>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</si>
  <si>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</si>
  <si>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</si>
  <si>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</si>
  <si>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</si>
  <si>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</si>
  <si>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</si>
  <si>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</si>
  <si>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</si>
  <si>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</si>
  <si>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</si>
  <si>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</si>
  <si>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</si>
  <si>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</si>
  <si>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</si>
  <si>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</si>
  <si>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</si>
  <si>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</si>
  <si>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</si>
  <si>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</si>
  <si>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</si>
  <si>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</si>
  <si>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</si>
  <si>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</si>
  <si>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</si>
  <si>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</si>
  <si>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</si>
  <si>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</si>
  <si>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</si>
  <si>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</si>
  <si>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</si>
  <si>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</si>
  <si>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</si>
  <si>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</si>
  <si>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</si>
  <si>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</si>
  <si>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</si>
  <si>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</si>
  <si>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</si>
  <si>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</si>
  <si>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</si>
  <si>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</si>
  <si>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</si>
  <si>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</si>
  <si>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</si>
  <si>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</si>
  <si>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</si>
  <si>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</si>
  <si>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</si>
  <si>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</si>
  <si>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</si>
  <si>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</si>
  <si>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</si>
  <si>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</si>
  <si>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</si>
  <si>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</si>
  <si>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</si>
  <si>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</si>
  <si>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</si>
  <si>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</si>
  <si>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</si>
  <si>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</si>
  <si>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</si>
  <si>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</si>
  <si>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</si>
  <si>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</si>
  <si>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</si>
  <si>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</si>
  <si>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</si>
  <si>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</si>
  <si>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</si>
  <si>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</si>
  <si>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</si>
  <si>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</si>
  <si>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</si>
  <si>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</si>
  <si>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</si>
  <si>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</si>
  <si>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</si>
  <si>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</si>
  <si>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</si>
  <si>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</si>
  <si>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</si>
  <si>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</si>
  <si>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</si>
  <si>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</si>
  <si>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</si>
  <si>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</si>
  <si>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</si>
  <si>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</si>
  <si>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</si>
  <si>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</si>
  <si>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</si>
  <si>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</si>
  <si>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</si>
  <si>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</si>
  <si>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</si>
  <si>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</si>
  <si>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</si>
  <si>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</si>
  <si>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</si>
  <si>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</si>
  <si>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</si>
  <si>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</si>
  <si>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</si>
  <si>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</si>
  <si>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</si>
  <si>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</si>
  <si>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</si>
  <si>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</si>
  <si>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</si>
  <si>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</si>
  <si>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</si>
  <si>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</si>
  <si>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</si>
  <si>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</si>
  <si>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</si>
  <si>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</si>
  <si>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</si>
  <si>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</si>
  <si>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</si>
  <si>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</si>
  <si>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</si>
  <si>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</si>
  <si>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</si>
  <si>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</si>
  <si>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</si>
  <si>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</si>
  <si>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</si>
  <si>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</si>
  <si>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</si>
  <si>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</si>
  <si>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</si>
  <si>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</si>
  <si>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</si>
  <si>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</si>
  <si>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</si>
  <si>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</si>
  <si>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</si>
  <si>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</si>
  <si>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</si>
  <si>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</si>
  <si>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</si>
  <si>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</si>
  <si>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</si>
  <si>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</si>
  <si>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</si>
  <si>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</si>
  <si>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</si>
  <si>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</si>
  <si>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</si>
  <si>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</si>
  <si>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</si>
  <si>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</si>
  <si>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</si>
  <si>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</si>
  <si>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</si>
  <si>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</si>
  <si>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</si>
  <si>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</si>
  <si>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</si>
  <si>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</si>
  <si>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</si>
  <si>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</si>
  <si>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</si>
  <si>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</si>
  <si>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</si>
  <si>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</si>
  <si>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</si>
  <si>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</si>
  <si>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</si>
  <si>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</si>
  <si>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</si>
  <si>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</si>
  <si>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</si>
  <si>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</si>
  <si>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</si>
  <si>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</si>
  <si>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</si>
  <si>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</si>
  <si>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</si>
  <si>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</si>
  <si>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</si>
  <si>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</si>
  <si>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</si>
  <si>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</si>
  <si>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</si>
  <si>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</si>
  <si>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</si>
  <si>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</si>
  <si>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</si>
  <si>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</si>
  <si>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</si>
  <si>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</si>
  <si>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</si>
  <si>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</si>
  <si>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</si>
  <si>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</si>
  <si>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</si>
  <si>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</si>
  <si>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</si>
  <si>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</si>
  <si>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</si>
  <si>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</si>
  <si>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</si>
  <si>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</si>
  <si>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</si>
  <si>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</si>
  <si>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</si>
  <si>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</si>
  <si>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</si>
  <si>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</si>
  <si>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</si>
  <si>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</si>
  <si>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</si>
  <si>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</si>
  <si>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</si>
  <si>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</si>
  <si>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</si>
  <si>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</si>
  <si>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</si>
  <si>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</si>
  <si>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</si>
  <si>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</si>
  <si>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</si>
  <si>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</si>
  <si>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</si>
  <si>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</si>
  <si>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</si>
  <si>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</si>
  <si>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</si>
  <si>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</si>
  <si>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</si>
  <si>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</si>
  <si>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</si>
  <si>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</si>
  <si>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</si>
  <si>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</si>
  <si>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</si>
  <si>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</si>
  <si>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</si>
  <si>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</si>
  <si>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</si>
  <si>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</si>
  <si>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</si>
  <si>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</si>
  <si>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</si>
  <si>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</si>
  <si>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</si>
  <si>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</si>
  <si>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</si>
  <si>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</si>
  <si>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</si>
  <si>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</si>
  <si>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</si>
  <si>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</si>
  <si>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</si>
  <si>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</si>
  <si>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</si>
  <si>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</si>
  <si>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</si>
  <si>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</si>
  <si>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</si>
  <si>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</si>
  <si>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</si>
  <si>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</si>
  <si>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</si>
  <si>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</si>
  <si>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</si>
  <si>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</si>
  <si>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</si>
  <si>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</si>
  <si>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</si>
  <si>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</si>
  <si>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</si>
  <si>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</si>
  <si>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</si>
  <si>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</si>
  <si>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</si>
  <si>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</si>
  <si>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</si>
  <si>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</si>
  <si>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</si>
  <si>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</si>
  <si>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</si>
  <si>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</si>
  <si>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</si>
  <si>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</si>
  <si>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</si>
  <si>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</si>
  <si>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</si>
  <si>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</si>
  <si>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</si>
  <si>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</si>
  <si>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</si>
  <si>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</si>
  <si>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</si>
  <si>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</si>
  <si>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</si>
  <si>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</si>
  <si>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</si>
  <si>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</si>
  <si>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</si>
  <si>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</si>
  <si>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</si>
  <si>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</si>
  <si>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</si>
  <si>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</si>
  <si>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</si>
  <si>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</si>
  <si>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</si>
  <si>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</si>
  <si>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</si>
  <si>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</si>
  <si>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</si>
  <si>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</si>
  <si>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</si>
  <si>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</si>
  <si>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</si>
  <si>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</si>
  <si>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</si>
  <si>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</si>
  <si>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</si>
  <si>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</si>
  <si>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</si>
  <si>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</si>
  <si>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</si>
  <si>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</si>
  <si>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</si>
  <si>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</si>
  <si>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</si>
  <si>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</si>
  <si>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</si>
  <si>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</si>
  <si>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</si>
  <si>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</si>
  <si>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</si>
  <si>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</si>
  <si>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</si>
  <si>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</si>
  <si>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</si>
  <si>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</si>
  <si>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</si>
  <si>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</si>
  <si>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</si>
  <si>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</si>
  <si>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</si>
  <si>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</si>
  <si>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</si>
  <si>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</si>
  <si>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</si>
  <si>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</si>
  <si>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</si>
  <si>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</si>
  <si>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</si>
  <si>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</si>
  <si>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</si>
  <si>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</si>
  <si>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</si>
  <si>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</si>
  <si>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</si>
  <si>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</si>
  <si>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</si>
  <si>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</si>
  <si>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</si>
  <si>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</si>
  <si>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</si>
  <si>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</si>
  <si>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</si>
  <si>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</si>
  <si>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</si>
  <si>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</si>
  <si>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</si>
  <si>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</si>
  <si>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</si>
  <si>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</si>
  <si>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</si>
  <si>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</si>
  <si>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</si>
  <si>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</si>
  <si>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</si>
  <si>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</si>
  <si>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</si>
  <si>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</si>
  <si>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</si>
  <si>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</si>
  <si>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</si>
  <si>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</si>
  <si>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</si>
  <si>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</si>
  <si>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</si>
  <si>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</si>
  <si>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</si>
  <si>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</si>
  <si>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</si>
  <si>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</si>
  <si>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</si>
  <si>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</si>
  <si>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</si>
  <si>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</si>
  <si>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</si>
  <si>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</si>
  <si>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</si>
  <si>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</si>
  <si>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</si>
  <si>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</si>
  <si>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</si>
  <si>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</si>
  <si>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</si>
  <si>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</si>
  <si>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</si>
  <si>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</si>
  <si>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</si>
  <si>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</si>
  <si>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</si>
  <si>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</si>
  <si>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</si>
  <si>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</si>
  <si>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</si>
  <si>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</si>
  <si>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</si>
  <si>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</si>
  <si>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</si>
  <si>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</si>
  <si>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</si>
  <si>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</si>
  <si>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</si>
  <si>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</si>
  <si>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</si>
  <si>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</si>
  <si>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</si>
  <si>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</si>
  <si>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</si>
  <si>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</si>
  <si>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</si>
  <si>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</si>
  <si>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</si>
  <si>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</si>
  <si>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</si>
  <si>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</si>
  <si>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</si>
  <si>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</si>
  <si>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</si>
  <si>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</si>
  <si>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</si>
  <si>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</si>
  <si>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</si>
  <si>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</si>
  <si>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</si>
  <si>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</si>
  <si>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</si>
  <si>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</si>
  <si>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</si>
  <si>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</si>
  <si>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</si>
  <si>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</si>
  <si>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</si>
  <si>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</si>
  <si>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</si>
  <si>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</si>
  <si>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</si>
  <si>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</si>
  <si>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</si>
  <si>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</si>
  <si>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</si>
  <si>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</si>
  <si>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</si>
  <si>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</si>
  <si>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</si>
  <si>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</si>
  <si>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</si>
  <si>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</si>
  <si>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</si>
  <si>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</si>
  <si>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</si>
  <si>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</si>
  <si>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</si>
  <si>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</si>
  <si>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</si>
  <si>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</si>
  <si>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</si>
  <si>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</si>
  <si>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</si>
  <si>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</si>
  <si>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</si>
  <si>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</si>
  <si>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</si>
  <si>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</si>
  <si>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</si>
  <si>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</si>
  <si>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</si>
  <si>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</si>
  <si>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</si>
  <si>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</si>
  <si>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</si>
  <si>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</si>
  <si>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</si>
  <si>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</si>
  <si>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</si>
  <si>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</si>
  <si>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</si>
  <si>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</si>
  <si>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</si>
  <si>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</si>
  <si>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</si>
  <si>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</si>
  <si>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</si>
  <si>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</si>
  <si>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</si>
  <si>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</si>
  <si>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</si>
  <si>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</si>
  <si>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</si>
  <si>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</si>
  <si>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</si>
  <si>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</si>
  <si>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</si>
  <si>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</si>
  <si>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</si>
  <si>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</si>
  <si>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</si>
  <si>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</si>
  <si>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</si>
  <si>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</si>
  <si>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</si>
  <si>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</si>
  <si>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</si>
  <si>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</si>
  <si>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</si>
  <si>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</si>
  <si>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</si>
  <si>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</si>
  <si>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</si>
  <si>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</si>
  <si>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</si>
  <si>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</si>
  <si>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</si>
  <si>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</si>
  <si>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</si>
  <si>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</si>
  <si>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</si>
  <si>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</si>
  <si>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</si>
  <si>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</si>
  <si>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</si>
  <si>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</si>
  <si>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</si>
  <si>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</si>
  <si>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</si>
  <si>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</si>
  <si>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</si>
  <si>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</si>
  <si>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</si>
  <si>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</si>
  <si>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</si>
  <si>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</si>
  <si>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</si>
  <si>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</si>
  <si>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</si>
  <si>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</si>
  <si>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</si>
  <si>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</si>
  <si>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</si>
  <si>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</si>
  <si>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</si>
  <si>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</si>
  <si>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</si>
  <si>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</si>
  <si>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</si>
  <si>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</si>
  <si>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</si>
  <si>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</si>
  <si>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</si>
  <si>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</si>
  <si>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</si>
  <si>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</si>
  <si>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</si>
  <si>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</si>
  <si>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</si>
  <si>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</si>
  <si>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</si>
  <si>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</si>
  <si>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</si>
  <si>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</si>
  <si>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</si>
  <si>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</si>
  <si>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</si>
  <si>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</si>
  <si>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</si>
  <si>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</si>
  <si>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</si>
  <si>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</si>
  <si>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</si>
  <si>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</si>
  <si>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</si>
  <si>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</si>
  <si>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</si>
  <si>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</si>
  <si>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</si>
  <si>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</si>
  <si>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</si>
  <si>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</si>
  <si>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</si>
  <si>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</si>
  <si>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</si>
  <si>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</si>
  <si>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</si>
  <si>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</si>
  <si>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</si>
  <si>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</si>
  <si>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</si>
  <si>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</si>
  <si>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</si>
  <si>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</si>
  <si>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</si>
  <si>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</si>
  <si>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</si>
  <si>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</si>
  <si>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</si>
  <si>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</si>
  <si>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</si>
  <si>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</si>
  <si>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</si>
  <si>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</si>
  <si>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</si>
  <si>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</si>
  <si>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</si>
  <si>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</si>
  <si>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</si>
  <si>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</si>
  <si>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</si>
  <si>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</si>
  <si>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</si>
  <si>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</si>
  <si>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</si>
  <si>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</si>
  <si>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</si>
  <si>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</si>
  <si>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</si>
  <si>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</si>
  <si>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</si>
  <si>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</si>
  <si>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</si>
  <si>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</si>
  <si>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</si>
  <si>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</si>
  <si>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</si>
  <si>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</si>
  <si>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</si>
  <si>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</si>
  <si>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</si>
  <si>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</si>
  <si>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</si>
  <si>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</si>
  <si>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</si>
  <si>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</si>
  <si>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</si>
  <si>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</si>
  <si>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</si>
  <si>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</si>
  <si>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</si>
  <si>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</si>
  <si>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</si>
  <si>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</si>
  <si>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</si>
  <si>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</si>
  <si>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</si>
  <si>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</si>
  <si>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</si>
  <si>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</si>
  <si>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</si>
  <si>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</si>
  <si>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</si>
  <si>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</si>
  <si>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</si>
  <si>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</si>
  <si>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</si>
  <si>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</si>
  <si>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</si>
  <si>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</si>
  <si>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</si>
  <si>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</si>
  <si>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</si>
  <si>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</si>
  <si>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</si>
  <si>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</si>
  <si>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</si>
  <si>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</si>
  <si>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</si>
  <si>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</si>
  <si>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</si>
  <si>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</si>
  <si>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</si>
  <si>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</si>
  <si>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</si>
  <si>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</si>
  <si>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</si>
  <si>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</si>
  <si>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</si>
  <si>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</si>
  <si>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</si>
  <si>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</si>
  <si>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</si>
  <si>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</si>
  <si>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</si>
  <si>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</si>
  <si>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</si>
  <si>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</si>
  <si>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</si>
  <si>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</si>
  <si>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</si>
  <si>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</si>
  <si>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</si>
  <si>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</si>
  <si>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</si>
  <si>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</si>
  <si>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</si>
  <si>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</si>
  <si>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</si>
  <si>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</si>
  <si>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</si>
  <si>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</si>
  <si>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</si>
  <si>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</si>
  <si>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</si>
  <si>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</si>
  <si>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</si>
  <si>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</si>
  <si>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</si>
  <si>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</si>
  <si>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</si>
  <si>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</si>
  <si>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</si>
  <si>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</si>
  <si>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</si>
  <si>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</si>
  <si>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</si>
  <si>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</si>
  <si>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</si>
  <si>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</si>
  <si>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</si>
  <si>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</si>
  <si>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</si>
  <si>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</si>
  <si>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</si>
  <si>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</si>
  <si>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</si>
  <si>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</si>
  <si>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</si>
  <si>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</si>
  <si>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</si>
  <si>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</si>
  <si>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</si>
  <si>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</si>
  <si>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</si>
  <si>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</si>
  <si>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</si>
  <si>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</si>
  <si>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</si>
  <si>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</si>
  <si>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</si>
  <si>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</si>
  <si>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</si>
  <si>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</si>
  <si>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</si>
  <si>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</si>
  <si>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</si>
  <si>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</si>
  <si>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</si>
  <si>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</si>
  <si>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</si>
  <si>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</si>
  <si>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</si>
  <si>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</si>
  <si>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</si>
  <si>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</si>
  <si>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</si>
  <si>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</si>
  <si>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</si>
  <si>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</si>
  <si>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</si>
  <si>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</si>
  <si>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</si>
  <si>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</si>
  <si>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</si>
  <si>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</si>
  <si>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</si>
  <si>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</si>
  <si>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</si>
  <si>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</si>
  <si>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</si>
  <si>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</si>
  <si>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</si>
  <si>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</si>
  <si>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</si>
  <si>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</si>
  <si>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</si>
  <si>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</si>
  <si>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</si>
  <si>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</si>
  <si>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</si>
  <si>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</si>
  <si>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</si>
  <si>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</si>
  <si>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</si>
  <si>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</si>
  <si>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</si>
  <si>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</si>
  <si>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</si>
  <si>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</si>
  <si>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</si>
  <si>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</si>
  <si>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</si>
  <si>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</si>
  <si>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</si>
  <si>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</si>
  <si>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</si>
  <si>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</si>
  <si>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</si>
  <si>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</si>
  <si>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</si>
  <si>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</si>
  <si>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</si>
  <si>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</si>
  <si>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</si>
  <si>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</si>
  <si>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</si>
  <si>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</si>
  <si>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</si>
  <si>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</si>
  <si>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</si>
  <si>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</si>
  <si>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</si>
  <si>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</si>
  <si>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</si>
  <si>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</si>
  <si>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</si>
  <si>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</si>
  <si>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</si>
  <si>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</si>
  <si>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</si>
  <si>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</si>
  <si>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</si>
  <si>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</si>
  <si>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</si>
  <si>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</si>
  <si>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</si>
  <si>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</si>
  <si>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</si>
  <si>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</si>
  <si>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</si>
  <si>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</si>
  <si>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</si>
  <si>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</si>
  <si>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</si>
  <si>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</si>
  <si>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</si>
  <si>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</si>
  <si>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</si>
  <si>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</si>
  <si>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</si>
  <si>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</si>
  <si>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</si>
  <si>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</si>
  <si>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</si>
  <si>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</si>
  <si>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</si>
  <si>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</si>
  <si>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</si>
  <si>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</si>
  <si>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</si>
  <si>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</si>
  <si>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</si>
  <si>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</si>
  <si>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</si>
  <si>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</si>
  <si>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</si>
  <si>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</si>
  <si>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</si>
  <si>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</si>
  <si>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</si>
  <si>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</si>
  <si>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</si>
  <si>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</si>
  <si>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</si>
  <si>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</si>
  <si>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</si>
  <si>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</si>
  <si>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</si>
  <si>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</si>
  <si>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</si>
  <si>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</si>
  <si>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</si>
  <si>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</si>
  <si>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</si>
  <si>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</si>
  <si>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</si>
  <si>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</si>
  <si>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</si>
  <si>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</si>
  <si>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</si>
  <si>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</si>
  <si>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</si>
  <si>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</si>
  <si>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</si>
  <si>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</si>
  <si>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</si>
  <si>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</si>
  <si>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</si>
  <si>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</si>
  <si>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</si>
  <si>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</si>
  <si>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</si>
  <si>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</si>
  <si>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</si>
  <si>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</si>
  <si>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</si>
  <si>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</si>
  <si>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</si>
  <si>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</si>
  <si>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</si>
  <si>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</si>
  <si>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</si>
  <si>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</si>
  <si>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</si>
  <si>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</si>
  <si>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</si>
  <si>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</si>
  <si>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</si>
  <si>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</si>
  <si>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</si>
  <si>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</si>
  <si>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</si>
  <si>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</si>
  <si>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</si>
  <si>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</si>
  <si>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</si>
  <si>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</si>
  <si>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</si>
  <si>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</si>
  <si>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</si>
  <si>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</si>
  <si>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</si>
  <si>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</si>
  <si>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</si>
  <si>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</si>
  <si>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</si>
  <si>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</si>
  <si>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</si>
  <si>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</si>
  <si>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</si>
  <si>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</si>
  <si>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</si>
  <si>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</si>
  <si>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</si>
  <si>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</si>
  <si>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</si>
  <si>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</si>
  <si>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</si>
  <si>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</si>
  <si>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</si>
  <si>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</si>
  <si>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</si>
  <si>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</si>
  <si>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</si>
  <si>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</si>
  <si>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</si>
  <si>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</si>
  <si>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</si>
  <si>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</si>
  <si>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</si>
  <si>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</si>
  <si>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</si>
  <si>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</si>
  <si>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</si>
  <si>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</si>
  <si>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</si>
  <si>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</si>
  <si>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</si>
  <si>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</si>
  <si>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</si>
  <si>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</si>
  <si>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</si>
  <si>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</si>
  <si>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</si>
  <si>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</si>
  <si>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</si>
  <si>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</si>
  <si>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</si>
  <si>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</si>
  <si>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</si>
  <si>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</si>
  <si>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</si>
  <si>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</si>
  <si>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</si>
  <si>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</si>
  <si>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</si>
  <si>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</si>
  <si>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</si>
  <si>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</si>
  <si>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</si>
  <si>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</si>
  <si>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</si>
  <si>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</si>
  <si>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</si>
  <si>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</si>
  <si>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</si>
  <si>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</si>
  <si>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</si>
  <si>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</si>
  <si>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</si>
  <si>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</si>
  <si>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</si>
  <si>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</si>
  <si>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</si>
  <si>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</si>
  <si>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</si>
  <si>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</si>
  <si>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</si>
  <si>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</si>
  <si>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</si>
  <si>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</si>
  <si>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</si>
  <si>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</si>
  <si>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</si>
  <si>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</si>
  <si>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</si>
  <si>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</si>
  <si>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</si>
  <si>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</si>
  <si>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</si>
  <si>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</si>
  <si>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</si>
  <si>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</si>
  <si>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</si>
  <si>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</si>
  <si>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</si>
  <si>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</si>
  <si>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</si>
  <si>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</si>
  <si>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</si>
  <si>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</si>
  <si>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</si>
  <si>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</si>
  <si>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</si>
  <si>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</si>
  <si>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</si>
  <si>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</si>
  <si>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</si>
  <si>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</si>
  <si>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</si>
  <si>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</si>
  <si>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</si>
  <si>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</si>
  <si>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</si>
  <si>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</si>
  <si>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</si>
  <si>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</si>
  <si>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</si>
  <si>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</si>
  <si>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</si>
  <si>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</si>
  <si>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</si>
  <si>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</si>
  <si>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</si>
  <si>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</si>
  <si>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</si>
  <si>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</si>
  <si>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</si>
  <si>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</si>
  <si>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</si>
  <si>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</si>
  <si>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</si>
  <si>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</si>
  <si>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</si>
  <si>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</si>
  <si>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</si>
  <si>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</si>
  <si>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</si>
  <si>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</si>
  <si>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</si>
  <si>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</si>
  <si>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</si>
  <si>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</si>
  <si>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</si>
  <si>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</si>
  <si>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</si>
  <si>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</si>
  <si>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</si>
  <si>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</si>
  <si>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</si>
  <si>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</si>
  <si>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</si>
  <si>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</si>
  <si>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</si>
  <si>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</si>
  <si>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</si>
  <si>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</si>
  <si>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</si>
  <si>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</si>
  <si>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</si>
  <si>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</si>
  <si>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</si>
  <si>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</si>
  <si>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</si>
  <si>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</si>
  <si>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</si>
  <si>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</si>
  <si>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</si>
  <si>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</si>
  <si>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</si>
  <si>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</si>
  <si>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</si>
  <si>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</si>
  <si>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</si>
  <si>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</si>
  <si>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</si>
  <si>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</si>
  <si>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</si>
  <si>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</si>
  <si>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</si>
  <si>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</si>
  <si>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</si>
  <si>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</si>
  <si>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</si>
  <si>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</si>
  <si>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</si>
  <si>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</si>
  <si>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</si>
  <si>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</si>
  <si>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</si>
  <si>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</si>
  <si>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</si>
  <si>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</si>
  <si>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</si>
  <si>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</si>
  <si>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</si>
  <si>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</si>
  <si>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</si>
  <si>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</si>
  <si>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</si>
  <si>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</si>
  <si>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</si>
  <si>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</si>
  <si>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</si>
  <si>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</si>
  <si>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</si>
  <si>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</si>
  <si>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</si>
  <si>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</si>
  <si>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</si>
  <si>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</si>
  <si>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</si>
  <si>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</si>
  <si>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</si>
  <si>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</si>
  <si>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</si>
  <si>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</si>
  <si>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</si>
  <si>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</si>
  <si>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</si>
  <si>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</si>
  <si>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</si>
  <si>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</si>
  <si>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</si>
  <si>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</si>
  <si>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</si>
  <si>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</si>
  <si>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</si>
  <si>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</si>
  <si>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</si>
  <si>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</si>
  <si>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</si>
  <si>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</si>
  <si>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</si>
  <si>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</si>
  <si>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</si>
  <si>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</si>
  <si>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</si>
  <si>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</si>
  <si>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</si>
  <si>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</si>
  <si>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</si>
  <si>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</si>
  <si>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</si>
  <si>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</si>
  <si>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</si>
  <si>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</si>
  <si>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</si>
  <si>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</si>
  <si>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</si>
  <si>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</si>
  <si>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</si>
  <si>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</si>
  <si>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</si>
  <si>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</si>
  <si>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</si>
  <si>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</si>
  <si>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</si>
  <si>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</si>
  <si>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</si>
  <si>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</si>
  <si>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</si>
  <si>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</si>
  <si>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</si>
  <si>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</si>
  <si>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</si>
  <si>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</si>
  <si>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</si>
  <si>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</si>
  <si>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</si>
  <si>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</si>
  <si>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</si>
  <si>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</si>
  <si>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</si>
  <si>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</si>
  <si>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</si>
  <si>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PCM-20251206-00000754</t>
  </si>
  <si>
    <t>ETA 30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</si>
  <si>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</si>
  <si>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</si>
  <si>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</si>
  <si>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</si>
  <si>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</si>
  <si>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</si>
  <si>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</si>
  <si>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</si>
  <si>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</si>
  <si>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</si>
  <si>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</si>
  <si>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</si>
  <si>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PCM-20251206-00000818</t>
  </si>
  <si>
    <t>EM Team on the way ETA: 40 Mins</t>
  </si>
  <si>
    <t>PCM-20251206-00000836</t>
  </si>
  <si>
    <t>EM Team on the way ETA: 20 Mins</t>
  </si>
  <si>
    <t>PCM-20251206-00000847</t>
  </si>
  <si>
    <t>EM Team on the way ETA: 50 Mins</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</si>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</sst>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3" totalsRowShown="0" headerRowDxfId="79" dataDxfId="78" headerRowBorderDxfId="76" tableBorderDxfId="77" totalsRowBorderDxfId="75">
  <autoFilter ref="A1:L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334.5512042824048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45997.499630208331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45997.499630208331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45997.499630208331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45997.499630208331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45997.499630208331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45997.499630208331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45997.499630208331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45997.499630208331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45997.499630208331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45997.499630208331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45997.499630208331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45997.499630208331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45997.499630208331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45997.499630208331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45997.499630208331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45997.499630208331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45997.499630208331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45997.499630208331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45997.499630208331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45997.499630208331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45997.499630208331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45997.499630208331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45997.499630208331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45997.499630208331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45997.499630208331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45997.499630208331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45997.499630208331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45997.499630208331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45997.499630208331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45997.499630208331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45997.499630208331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45997.499630208331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45997.499630208331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45997.499630208331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45997.499630208331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45997.499630208331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45997.499630208331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45997.499630208331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45997.499630208331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45997.499630208331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45997.499630208331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45997.499630208331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45997.499630208331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45997.499630208331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45997.499630208331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45997.499630208331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45997.499630208331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45997.499630208331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45997.499630208331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45997.499630208331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45997.499630208331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45997.499630208331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45997.499630208331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45997.499630208331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45997.499630208331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45997.499630208331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45997.499630208331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45997.499630208331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45997.499630208331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45997.499630208331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45997.499630208331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45997.499630208331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45997.499630208331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45997.499630208331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45997.499630208331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45997.499630208331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45997.499630208331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45997.499630208331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45997.499630208331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45997.499630208331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45997.499630208331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45997.499630208331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45997.499630208331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45997.499630208331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45997.499630208331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45997.499630208331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45997.499630208331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45997.499630208331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45997.499630208331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45997.499630208331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45997.499630208331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45997.499630208331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45997.499630208331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45997.499630208331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45997.499630208331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45997.499630208331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45997.499630208331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45997.499630208331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45997.499630208331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45997.499630208331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45997.499630208331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45997.499630208331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45997.499630208331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45997.499630208331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45997.499630208331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45997.499630208331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45997.499630208331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45997.499630208331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45997.499630208331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45997.499630208331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45997.499630208331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45997.499630208331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45997.499630208331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45997.499630208331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45997.499630208331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45997.499630208331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45997.499630208331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45997.499630208331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45997.499630208331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45997.499630208331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45997.499630208331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45997.499630208331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45997.499630208331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45997.499630208331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45997.499630208331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45997.499630208331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45997.499630208331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45997.499630208331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45997.499630208331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45997.499630208331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45997.499630208331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45997.499630208331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45997.499630208331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45997.499630208331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45997.499630208331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45997.499630208331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45997.499630208331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45997.499630208331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45997.499630208331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45997.499630208331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45997.499630208331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45997.499630208331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45997.499630208331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45997.499630208331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45997.499630208331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45997.499630208331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45997.499630208331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45997.499630208331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45997.499630208331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45997.499630208331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45997.499630208331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45997.499630208331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45997.499630208331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45997.499630208331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45997.499630208331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45997.499630208331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45997.499630208331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45997.499630208331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45997.499630208331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45997.499630208331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45997.499630208331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45997.499630208331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45997.499630208331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45997.499630208331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45997.499630208331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45997.499630208331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45997.499630208331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45997.499630208331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45997.499630208331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45997.499630208331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45997.499630208331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45997.499630208331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45997.499630208331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45997.499630208331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45997.499630208331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45997.499630208331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45997.499630208331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45997.499630208331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45997.499630208331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45997.499630208331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45997.499630208331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45997.499630208331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45997.499630208331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45997.499630208331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45997.499630208331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45997.499630208331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45997.499630208331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45997.499630208331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45997.499630208331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45997.499630208331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45997.499630208331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45997.499630208331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45997.499630208331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45997.499630208331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45997.499630208331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45997.499630208331</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45997.499630208331</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45997.499630208331</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45997.499630208331</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45997.499630208331</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45997.499630208331</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45997.499630208331</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45997.499630208331</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172.49979224536946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13.112211226849467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0.14424826388858492</v>
      </c>
      <c r="H5" s="71">
        <v>45997.339432870373</v>
      </c>
      <c r="I5" s="58" t="str">
        <f>IFERROR(VLOOKUP(D5,DB!A:F,6,0),"")</f>
        <v>SCECO</v>
      </c>
      <c r="J5" s="58" t="str">
        <f>IFERROR(VLOOKUP(D5,DB!A:G,7,0),"")</f>
        <v>Dead</v>
      </c>
      <c r="K5" s="82" t="s">
        <v>39118</v>
      </c>
      <c r="L5" s="58" t="str">
        <f>IFERROR(VLOOKUP(D5,DB!A:I,9,0),"")</f>
        <v>Latis</v>
      </c>
    </row>
    <row r="6" spans="1:12" ht="31.5" customHeight="1">
      <c r="A6" s="155" t="s">
        <v>39119</v>
      </c>
      <c r="B6" s="58" t="s">
        <v>27</v>
      </c>
      <c r="C6" s="58">
        <v>1</v>
      </c>
      <c r="D6" s="58" t="s">
        <v>24706</v>
      </c>
      <c r="E6" s="81" t="s">
        <v>39117</v>
      </c>
      <c r="F6" s="71">
        <v>45997.460173611114</v>
      </c>
      <c r="G6" s="72">
        <v>1.7314814814814814E-2</v>
      </c>
      <c r="H6" s="83">
        <v>45997.443831018521</v>
      </c>
      <c r="I6" s="58" t="s">
        <v>22</v>
      </c>
      <c r="J6" s="58" t="s">
        <v>23</v>
      </c>
      <c r="K6" s="82" t="s">
        <v>39120</v>
      </c>
      <c r="L6" s="58" t="s">
        <v>8215</v>
      </c>
    </row>
    <row r="7" spans="1:12" ht="31.5" customHeight="1">
      <c r="A7" s="96"/>
      <c r="B7" s="18" t="str">
        <f>IFERROR(VLOOKUP(D7,DB!A:K,11,0),"")</f>
        <v/>
      </c>
      <c r="C7" s="18"/>
      <c r="D7" s="18"/>
      <c r="E7" s="18"/>
      <c r="F7" s="97"/>
      <c r="G7" s="98">
        <f ca="1">IFERROR(NOW()-F7,"-")</f>
        <v>45997.499630208331</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45997.499630208331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45997.499630208331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45997.499630208331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45997.499630208331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45997.499630208331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45997.499630208331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45997.499630208331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45997.499630208331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45997.499630208331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45997.499630208331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45997.499630208331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45997.499630208331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45997.499630208331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45997.499630208331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45997.499630208331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45997.499630208331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45997.499630208331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45997.499630208331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45997.499630208331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45997.499630208331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45997.499630208331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45997.499630208331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45997.499630208331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45997.499630208331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45997.499630208331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45997.499630208331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45997.499630208331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45997.499630208331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45997.499630208331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45997.499630208331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45997.499630208331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45997.499630208331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45997.499630208331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45997.499630208331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45997.499630208331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45997.499630208331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45997.499630208331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45997.499630208331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45997.499630208331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45997.499630208331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45997.499630208331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45997.499630208331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45997.499630208331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45997.499630208331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45997.499630208331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45997.499630208331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45997.499630208331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45997.499630208331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45997.499630208331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45997.499630208331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45997.499630208331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45997.499630208331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45997.499630208331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45997.499630208331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45997.499630208331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45997.499630208331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45997.499630208331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45997.499630208331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45997.499630208331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45997.499630208331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45997.499630208331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45997.499630208331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45997.499630208331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45997.499630208331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45997.499630208331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45997.499630208331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45997.499630208331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45997.499630208331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45997.499630208331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45997.499630208331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45997.499630208331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45997.499630208331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45997.499630208331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45997.499630208331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45997.499630208331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45997.499630208331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45997.499630208331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45997.499630208331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45997.499630208331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45997.499630208331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45997.499630208331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45997.499630208331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45997.499630208331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45997.499630208331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45997.499630208331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45997.499630208331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45997.499630208331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45997.499630208331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45997.499630208331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45997.499630208331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45997.499630208331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45997.499630208331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45997.499630208331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45997.499630208331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45997.499630208331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45997.499630208331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45997.499630208331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45997.499630208331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45997.499630208331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45997.499630208331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45997.499630208331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45997.499630208331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45997.499630208331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45997.499630208331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45997.499630208331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45997.499630208331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45997.499630208331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45997.499630208331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45997.499630208331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45997.499630208331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45997.499630208331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45997.499630208331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45997.499630208331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45997.499630208331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45997.499630208331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45997.499630208331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45997.499630208331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45997.499630208331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45997.499630208331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45997.499630208331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45997.499630208331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45997.499630208331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45997.499630208331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45997.499630208331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45997.499630208331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45997.499630208331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45997.499630208331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45997.499630208331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45997.499630208331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45997.499630208331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45997.499630208331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45997.499630208331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45997.499630208331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45997.499630208331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45997.499630208331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45997.499630208331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45997.499630208331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45997.499630208331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45997.499630208331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45997.499630208331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45997.499630208331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45997.499630208331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45997.499630208331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45997.499630208331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45997.499630208331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45997.499630208331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45997.499630208331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45997.499630208331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45997.499630208331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45997.499630208331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45997.499630208331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45997.499630208331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45997.499630208331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45997.499630208331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45997.499630208331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45997.499630208331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45997.499630208331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45997.499630208331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45997.499630208331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45997.499630208331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45997.499630208331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45997.499630208331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45997.499630208331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45997.499630208331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45997.499630208331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45997.499630208331</v>
      </c>
      <c r="H173" s="97"/>
      <c r="I173" s="18" t="str">
        <f>IFERROR(VLOOKUP(D173,DB!A:F,6,0),"")</f>
        <v/>
      </c>
      <c r="J173" s="18" t="str">
        <f>IFERROR(VLOOKUP(D173,DB!A:G,7,0),"")</f>
        <v/>
      </c>
      <c r="K173" s="19"/>
      <c r="L173" s="18" t="str">
        <f>IFERROR(VLOOKUP(D173,DB!A:I,9,0),"")</f>
        <v/>
      </c>
    </row>
    <row r="174" spans="1:12" ht="31.5" customHeight="1">
      <c r="A174" s="149"/>
      <c r="B174" s="150" t="str">
        <f>IFERROR(VLOOKUP(D174,DB!A:K,11,0),"")</f>
        <v/>
      </c>
      <c r="C174" s="150"/>
      <c r="D174" s="150"/>
      <c r="E174" s="150"/>
      <c r="F174" s="151"/>
      <c r="G174" s="152">
        <f ca="1">IFERROR(NOW()-F174,"-")</f>
        <v>45997.499630208331</v>
      </c>
      <c r="H174" s="151"/>
      <c r="I174" s="150" t="str">
        <f>IFERROR(VLOOKUP(D174,DB!A:F,6,0),"")</f>
        <v/>
      </c>
      <c r="J174" s="150" t="str">
        <f>IFERROR(VLOOKUP(D174,DB!A:G,7,0),"")</f>
        <v/>
      </c>
      <c r="K174" s="153"/>
      <c r="L174" s="150" t="str">
        <f>IFERROR(VLOOKUP(D174,DB!A:I,9,0),"")</f>
        <v/>
      </c>
    </row>
    <row r="175" spans="1:12" ht="31.5" customHeight="1">
      <c r="A175" s="96"/>
      <c r="B175" s="18" t="str">
        <f>IFERROR(VLOOKUP(D175,DB!A:K,11,0),"")</f>
        <v/>
      </c>
      <c r="C175" s="18"/>
      <c r="D175" s="18"/>
      <c r="E175" s="18"/>
      <c r="F175" s="97"/>
      <c r="G175" s="98">
        <f ca="1">IFERROR(NOW()-F175,"-")</f>
        <v>45997.499630208331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45997.499630208331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45997.499630208331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45997.499630208331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45997.499630208331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45997.499630208331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45997.499630208331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45997.499630208331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45997.499630208331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45997.499630208331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45997.499630208331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45997.499630208331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45997.499630208331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45997.499630208331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45997.499630208331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45997.499630208331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45997.499630208331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45997.499630208331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45997.499630208331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45997.499630208331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45997.499630208331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45997.499630208331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45997.499630208331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45997.499630208331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45997.499630208331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45997.499630208331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45997.499630208331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45997.499630208331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45997.499630208331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45997.499630208331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45997.499630208331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45997.499630208331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45997.499630208331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45997.499630208331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45997.499630208331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45997.499630208331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45997.499630208331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45997.499630208331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45997.499630208331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45997.499630208331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45997.499630208331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45997.499630208331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45997.499630208331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45997.499630208331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45997.499630208331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45997.499630208331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45997.499630208331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45997.499630208331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45997.499630208331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45997.499630208331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45997.499630208331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45997.499630208331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45997.499630208331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45997.499630208331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45997.499630208331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45997.499630208331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45997.499630208331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45997.499630208331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45997.499630208331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45997.499630208331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45997.499630208331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45997.499630208331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45997.499630208331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45997.499630208331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45997.499630208331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45997.499630208331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45997.499630208331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45997.499630208331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45997.499630208331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45997.499630208331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45997.499630208331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45997.499630208331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45997.499630208331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45997.499630208331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45997.499630208331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45997.499630208331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45997.499630208331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45997.499630208331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45997.499630208331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45997.499630208331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45997.499630208331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45997.499630208331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45997.499630208331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45997.499630208331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45997.499630208331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45997.499630208331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45997.499630208331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45997.499630208331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45997.499630208331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45997.499630208331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45997.499630208331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45997.499630208331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45997.499630208331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45997.499630208331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45997.499630208331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45997.499630208331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45997.499630208331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45997.499630208331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45997.499630208331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45997.499630208331</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45997.499630208331</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45997.499630208331</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45997.499630208331</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45997.499630208331</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45997.499630208331</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45997.499630208331</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45997.499630208331</v>
      </c>
      <c r="H281" s="97"/>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7"/>
      <c r="G282" s="98">
        <f ca="1">IFERROR(NOW()-F282,"-")</f>
        <v>45997.499630208331</v>
      </c>
      <c r="H282" s="97"/>
      <c r="I282" s="18" t="str">
        <f>IFERROR(VLOOKUP(D282,DB!A:F,6,0),"")</f>
        <v/>
      </c>
      <c r="J282" s="18" t="str">
        <f>IFERROR(VLOOKUP(D282,DB!A:G,7,0),"")</f>
        <v/>
      </c>
      <c r="K282" s="19"/>
      <c r="L282" s="18" t="str">
        <f>IFERROR(VLOOKUP(D282,DB!A:I,9,0),"")</f>
        <v/>
      </c>
    </row>
    <row r="283" spans="1:12" ht="31.5" customHeight="1">
      <c r="A283" s="149"/>
      <c r="B283" s="150" t="str">
        <f>IFERROR(VLOOKUP(D283,DB!A:K,11,0),"")</f>
        <v/>
      </c>
      <c r="C283" s="150"/>
      <c r="D283" s="150"/>
      <c r="E283" s="150"/>
      <c r="F283" s="151"/>
      <c r="G283" s="152">
        <f ca="1">IFERROR(NOW()-F283,"-")</f>
        <v>45997.499630208331</v>
      </c>
      <c r="H283" s="151"/>
      <c r="I283" s="150" t="str">
        <f>IFERROR(VLOOKUP(D283,DB!A:F,6,0),"")</f>
        <v/>
      </c>
      <c r="J283" s="150" t="str">
        <f>IFERROR(VLOOKUP(D283,DB!A:G,7,0),"")</f>
        <v/>
      </c>
      <c r="K283" s="153"/>
      <c r="L283" s="150" t="str">
        <f>IFERROR(VLOOKUP(D283,DB!A:I,9,0),"")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45997.499630208331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45997.499630208331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45997.499630208331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45997.499630208331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45997.499630208331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45997.499630208331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45997.499630208331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45997.499630208331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45997.499630208331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45997.499630208331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45997.499630208331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45997.499630208331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45997.499630208331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45997.499630208331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45997.499630208331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45997.499630208331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45997.499630208331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45997.499630208331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45997.499630208331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45997.499630208331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45997.499630208331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45997.499630208331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45997.499630208331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45997.499630208331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45997.499630208331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45997.499630208331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45997.499630208331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45997.499630208331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45997.499630208331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45997.499630208331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45997.499630208331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45997.499630208331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45997.499630208331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45997.499630208331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45997.499630208331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45997.499630208331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45997.499630208331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45997.499630208331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45997.499630208331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45997.499630208331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45997.499630208331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45997.499630208331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45997.499630208331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45997.499630208331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45997.499630208331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45997.499630208331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45997.499630208331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45997.499630208331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45997.499630208331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45997.499630208331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45997.499630208331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45997.499630208331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45997.499630208331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45997.499630208331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45997.499630208331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45997.499630208331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45997.499630208331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45997.499630208331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45997.499630208331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45997.499630208331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45997.499630208331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45997.499630208331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45997.499630208331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45997.499630208331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45997.499630208331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45997.499630208331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45997.499630208331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45997.499630208331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45997.499630208331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45997.499630208331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45997.499630208331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45997.499630208331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45997.499630208331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45997.499630208331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45997.499630208331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45997.499630208331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45997.499630208331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45997.499630208331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45997.499630208331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45997.499630208331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45997.499630208331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45997.499630208331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45997.499630208331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45997.499630208331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45997.499630208331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45997.499630208331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45997.499630208331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45997.499630208331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45997.499630208331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45997.499630208331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45997.499630208331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45997.499630208331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45997.499630208331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45997.499630208331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45997.499630208331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45997.499630208331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45997.499630208331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45997.499630208331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45997.499630208331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45997.499630208331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45997.499630208331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45997.499630208331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45997.499630208331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45997.499630208331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45997.499630208331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45997.499630208331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45997.499630208331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45997.499630208331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45997.499630208331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45997.499630208331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45997.499630208331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45997.499630208331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45997.499630208331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45997.499630208331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45997.499630208331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45997.499630208331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45997.499630208331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45997.499630208331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45997.499630208331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45997.499630208331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45997.499630208331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45997.499630208331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45997.499630208331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45997.499630208331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45997.499630208331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45997.499630208331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45997.499630208331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45997.499630208331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45997.499630208331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45997.499630208331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45997.499630208331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45997.499630208331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45997.499630208331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45997.499630208331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45997.499630208331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45997.499630208331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45997.499630208331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45997.499630208331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45997.499630208331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45997.499630208331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45997.499630208331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45997.499630208331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45997.499630208331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45997.499630208331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45997.499630208331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45997.499630208331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45997.499630208331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45997.499630208331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45997.499630208331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45997.499630208331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45997.499630208331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45997.499630208331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45997.499630208331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45997.499630208331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45997.499630208331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45997.499630208331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45997.499630208331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45997.499630208331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45997.499630208331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45997.499630208331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45997.499630208331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45997.499630208331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45997.499630208331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45997.499630208331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45997.499630208331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45997.499630208331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45997.499630208331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45997.499630208331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45997.499630208331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45997.499630208331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45997.499630208331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45997.499630208331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45997.499630208331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45997.499630208331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45997.499630208331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45997.499630208331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45997.499630208331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45997.499630208331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45997.499630208331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45997.499630208331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45997.499630208331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45997.499630208331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45997.499630208331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45997.499630208331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45997.499630208331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45997.499630208331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45997.499630208331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45997.499630208331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45997.499630208331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45997.499630208331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45997.499630208331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45997.499630208331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45997.499630208331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45997.499630208331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45997.499630208331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45997.499630208331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45997.499630208331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45997.499630208331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45997.499630208331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45997.499630208331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45997.499630208331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45997.499630208331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45997.499630208331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45997.499630208331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45997.499630208331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45997.499630208331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45997.499630208331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45997.499630208331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45997.499630208331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45997.499630208331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45997.499630208331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45997.499630208331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45997.499630208331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45997.499630208331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45997.499630208331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45997.499630208331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45997.499630208331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45997.499630208331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45997.499630208331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45997.499630208331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45997.499630208331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45997.499630208331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45997.499630208331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45997.499630208331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45997.499630208331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45997.499630208331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45997.499630208331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45997.499630208331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45997.499630208331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45997.499630208331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45997.499630208331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45997.499630208331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45997.499630208331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45997.499630208331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45997.499630208331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45997.499630208331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45997.499630208331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45997.499630208331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45997.499630208331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45997.499630208331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45997.499630208331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45997.499630208331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45997.499630208331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45997.499630208331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45997.499630208331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45997.499630208331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45997.499630208331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45997.499630208331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45997.499630208331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45997.499630208331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45997.499630208331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45997.499630208331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45997.499630208331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45997.499630208331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45997.499630208331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45997.499630208331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45997.499630208331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45997.499630208331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45997.499630208331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45997.499630208331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45997.499630208331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45997.499630208331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45997.499630208331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45997.499630208331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45997.499630208331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45997.499630208331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45997.499630208331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45997.499630208331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45997.499630208331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45997.499630208331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45997.499630208331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45997.499630208331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45997.499630208331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45997.499630208331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45997.499630208331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45997.499630208331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45997.499630208331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45997.499630208331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45997.499630208331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45997.499630208331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45997.499630208331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45997.499630208331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45997.499630208331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45997.499630208331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45997.499630208331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45997.499630208331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45997.499630208331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45997.499630208331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45997.499630208331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45997.499630208331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45997.499630208331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45997.499630208331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45997.499630208331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45997.499630208331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45997.499630208331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45997.499630208331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45997.499630208331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45997.499630208331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45997.499630208331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45997.499630208331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45997.499630208331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45997.499630208331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45997.499630208331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45997.499630208331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45997.499630208331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45997.499630208331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45997.499630208331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45997.499630208331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45997.499630208331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45997.499630208331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45997.499630208331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45997.499630208331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45997.499630208331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45997.499630208331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45997.499630208331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45997.499630208331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45997.499630208331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45997.499630208331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45997.499630208331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45997.499630208331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45997.499630208331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45997.499630208331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45997.499630208331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45997.499630208331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45997.499630208331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45997.499630208331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45997.499630208331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45997.499630208331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45997.499630208331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45997.499630208331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45997.499630208331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45997.499630208331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45997.499630208331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45997.499630208331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45997.499630208331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45997.499630208331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45997.499630208331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45997.499630208331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45997.499630208331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45997.499630208331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45997.499630208331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45997.499630208331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45997.499630208331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45997.499630208331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45997.499630208331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45997.499630208331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45997.499630208331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45997.499630208331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45997.499630208331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45997.499630208331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45997.499630208331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45997.499630208331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45997.499630208331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45997.499630208331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45997.499630208331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45997.499630208331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45997.499630208331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45997.499630208331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45997.499630208331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45997.499630208331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45997.499630208331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45997.499630208331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45997.499630208331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45997.499630208331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45997.499630208331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45997.499630208331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45997.499630208331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45997.499630208331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45997.499630208331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45997.499630208331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45997.499630208331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45997.499630208331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45997.499630208331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45997.499630208331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45997.499630208331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45997.499630208331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45997.499630208331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45997.499630208331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45997.499630208331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45997.499630208331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45997.499630208331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45997.499630208331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45997.499630208331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45997.499630208331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45997.499630208331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45997.499630208331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45997.499630208331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45997.499630208331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45997.499630208331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45997.499630208331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45997.499630208331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45997.499630208331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45997.499630208331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45997.499630208331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45997.499630208331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45997.499630208331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45997.499630208331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45997.499630208331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45997.499630208331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45997.499630208331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45997.499630208331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45997.499630208331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45997.499630208331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45997.499630208331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45997.499630208331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45997.499630208331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45997.499630208331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45997.499630208331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45997.499630208331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45997.499630208331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45997.499630208331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45997.499630208331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45997.499630208331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45997.499630208331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45997.499630208331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45997.499630208331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45997.499630208331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45997.499630208331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45997.499630208331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45997.499630208331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45997.499630208331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45997.499630208331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45997.499630208331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45997.499630208331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45997.499630208331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45997.499630208331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45997.499630208331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45997.499630208331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45997.499630208331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45997.499630208331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45997.499630208331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45997.499630208331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45997.499630208331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45997.499630208331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45997.499630208331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45997.499630208331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45997.499630208331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45997.499630208331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45997.499630208331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45997.499630208331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45997.499630208331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45997.499630208331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45997.499630208331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45997.499630208331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45997.499630208331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45997.499630208331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45997.499630208331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45997.499630208331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45997.499630208331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45997.499630208331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45997.499630208331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45997.499630208331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45997.499630208331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45997.499630208331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45997.499630208331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45997.499630208331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45997.499630208331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45997.499630208331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45997.499630208331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45997.499630208331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45997.499630208331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45997.499630208331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45997.499630208331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45997.499630208331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45997.499630208331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45997.499630208331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45997.499630208331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45997.499630208331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45997.499630208331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45997.499630208331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45997.499630208331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45997.499630208331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45997.499630208331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45997.499630208331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45997.499630208331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45997.499630208331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45997.499630208331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45997.499630208331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45997.499630208331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45997.499630208331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45997.499630208331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45997.499630208331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45997.499630208331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45997.499630208331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45997.499630208331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45997.499630208331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45997.499630208331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45997.499630208331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45997.499630208331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45997.499630208331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45997.499630208331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45997.499630208331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45997.499630208331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45997.499630208331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45997.499630208331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45997.499630208331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45997.499630208331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45997.499630208331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45997.499630208331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45997.499630208331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45997.499630208331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45997.499630208331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45997.499630208331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45997.499630208331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45997.499630208331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45997.499630208331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45997.499630208331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45997.499630208331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45997.499630208331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45997.499630208331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45997.499630208331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45997.499630208331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45997.499630208331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45997.499630208331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45997.499630208331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45997.499630208331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45997.499630208331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45997.499630208331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45997.499630208331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45997.499630208331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45997.499630208331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45997.499630208331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45997.499630208331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45997.499630208331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45997.499630208331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45997.499630208331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45997.499630208331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45997.499630208331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45997.499630208331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45997.499630208331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45997.499630208331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45997.499630208331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45997.499630208331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45997.499630208331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45997.499630208331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45997.499630208331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45997.499630208331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45997.499630208331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45997.499630208331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45997.499630208331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45997.499630208331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45997.499630208331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45997.499630208331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45997.499630208331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45997.499630208331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45997.499630208331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45997.499630208331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45997.499630208331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45997.499630208331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45997.499630208331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45997.499630208331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45997.499630208331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45997.499630208331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45997.499630208331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45997.499630208331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45997.499630208331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45997.499630208331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45997.499630208331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45997.499630208331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45997.499630208331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45997.499630208331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45997.499630208331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45997.499630208331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45997.499630208331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45997.499630208331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45997.499630208331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45997.499630208331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45997.499630208331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45997.499630208331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45997.499630208331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45997.499630208331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45997.499630208331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45997.499630208331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45997.499630208331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45997.499630208331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45997.499630208331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45997.499630208331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45997.499630208331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45997.499630208331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45997.499630208331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45997.499630208331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45997.499630208331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45997.499630208331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45997.499630208331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45997.499630208331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45997.499630208331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45997.499630208331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45997.499630208331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45997.499630208331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45997.499630208331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45997.499630208331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45997.499630208331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45997.499630208331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45997.499630208331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45997.499630208331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45997.499630208331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45997.499630208331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45997.499630208331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45997.499630208331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45997.499630208331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45997.499630208331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45997.499630208331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45997.499630208331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45997.499630208331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45997.499630208331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45997.499630208331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45997.499630208331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45997.499630208331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45997.499630208331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45997.499630208331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45997.499630208331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45997.499630208331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45997.499630208331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45997.499630208331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45997.499630208331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45997.499630208331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45997.499630208331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45997.499630208331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45997.499630208331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45997.499630208331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45997.499630208331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45997.499630208331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45997.499630208331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45997.499630208331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45997.499630208331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45997.499630208331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45997.499630208331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45997.499630208331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45997.499630208331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45997.499630208331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45997.499630208331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45997.499630208331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45997.499630208331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45997.499630208331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45997.499630208331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45997.499630208331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45997.499630208331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45997.499630208331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45997.499630208331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45997.499630208331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45997.499630208331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45997.499630208331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45997.499630208331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45997.499630208331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45997.499630208331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45997.499630208331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45997.499630208331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45997.499630208331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45997.499630208331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45997.499630208331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45997.499630208331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45997.499630208331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45997.499630208331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45997.499630208331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45997.499630208331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45997.499630208331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45997.499630208331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45997.499630208331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45997.499630208331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45997.499630208331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45997.499630208331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45997.499630208331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45997.499630208331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45997.499630208331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45997.499630208331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45997.499630208331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45997.499630208331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45997.499630208331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45997.499630208331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45997.499630208331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45997.499630208331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45997.499630208331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45997.499630208331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45997.499630208331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45997.499630208331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45997.499630208331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45997.499630208331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45997.499630208331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45997.499630208331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45997.499630208331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45997.499630208331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45997.499630208331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45997.499630208331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45997.499630208331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45997.499630208331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45997.499630208331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45997.499630208331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45997.499630208331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45997.499630208331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45997.499630208331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45997.499630208331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45997.499630208331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45997.499630208331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45997.499630208331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45997.499630208331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45997.499630208331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45997.499630208331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45997.499630208331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45997.499630208331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45997.499630208331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45997.499630208331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45997.499630208331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45997.499630208331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45997.499630208331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45997.499630208331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45997.499630208331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45997.499630208331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45997.499630208331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45997.499630208331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45997.499630208331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45997.499630208331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45997.499630208331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45997.499630208331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45997.499630208331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45997.499630208331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45997.499630208331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45997.499630208331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45997.499630208331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45997.499630208331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45997.499630208331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45997.499630208331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45997.499630208331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45997.499630208331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45997.499630208331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45997.499630208331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45997.499630208331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45997.499630208331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45997.499630208331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45997.499630208331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45997.499630208331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45997.499630208331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45997.499630208331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45997.499630208331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45997.499630208331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45997.499630208331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45997.499630208331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45997.499630208331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45997.499630208331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45997.499630208331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45997.499630208331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45997.499630208331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45997.499630208331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45997.499630208331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45997.499630208331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45997.499630208331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45997.499630208331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45997.499630208331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45997.499630208331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45997.499630208331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45997.499630208331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45997.499630208331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45997.499630208331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45997.499630208331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45997.499630208331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45997.499630208331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45997.499630208331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45997.499630208331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45997.499630208331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45997.499630208331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45997.499630208331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45997.499630208331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45997.499630208331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45997.499630208331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45997.499630208331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45997.499630208331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45997.499630208331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45997.499630208331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45997.499630208331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45997.499630208331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45997.499630208331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45997.499630208331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45997.499630208331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45997.499630208331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45997.499630208331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45997.499630208331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45997.499630208331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45997.499630208331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45997.499630208331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45997.499630208331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45997.499630208331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45997.499630208331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45997.499630208331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45997.499630208331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45997.499630208331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45997.499630208331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45997.499630208331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45997.499630208331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45997.499630208331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45997.499630208331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45997.499630208331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45997.499630208331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45997.499630208331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45997.499630208331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45997.499630208331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45997.499630208331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45997.499630208331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45997.499630208331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45997.499630208331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45997.499630208331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45997.499630208331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45997.499630208331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45997.499630208331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45997.499630208331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45997.499630208331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45997.499630208331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45997.499630208331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45997.499630208331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45997.499630208331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45997.499630208331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45997.499630208331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45997.499630208331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45997.499630208331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45997.499630208331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45997.499630208331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45997.499630208331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45997.499630208331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45997.499630208331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45997.499630208331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45997.499630208331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45997.499630208331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45997.499630208331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45997.499630208331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45997.499630208331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45997.499630208331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45997.499630208331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45997.499630208331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45997.499630208331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45997.499630208331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45997.499630208331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45997.499630208331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45997.499630208331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45997.499630208331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45997.499630208331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45997.499630208331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45997.499630208331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45997.499630208331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45997.499630208331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45997.499630208331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45997.499630208331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45997.499630208331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45997.499630208331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45997.499630208331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45997.499630208331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45997.499630208331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45997.499630208331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45997.499630208331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45997.499630208331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45997.499630208331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45997.499630208331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45997.499630208331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45997.499630208331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45997.499630208331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45997.499630208331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45997.499630208331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45997.499630208331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45997.499630208331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45997.499630208331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45997.499630208331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45997.499630208331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45997.499630208331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45997.499630208331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45997.499630208331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45997.499630208331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45997.499630208331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45997.499630208331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45997.499630208331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45997.499630208331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45997.499630208331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45997.499630208331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45997.499630208331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45997.499630208331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45997.499630208331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45997.499630208331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45997.499630208331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45997.499630208331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45997.499630208331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45997.499630208331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45997.499630208331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45997.499630208331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45997.499630208331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45997.499630208331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45997.499630208331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45997.499630208331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45997.499630208331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45997.499630208331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45997.499630208331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45997.499630208331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45997.499630208331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45997.499630208331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45997.499630208331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45997.499630208331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45997.499630208331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45997.499630208331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45997.499630208331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45997.499630208331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45997.499630208331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45997.499630208331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45997.499630208331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45997.499630208331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45997.499630208331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45997.499630208331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45997.499630208331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45997.499630208331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45997.499630208331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45997.499630208331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45997.499630208331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45997.499630208331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45997.499630208331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45997.499630208331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45997.499630208331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45997.499630208331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45997.499630208331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45997.499630208331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45997.499630208331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45997.499630208331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45997.499630208331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45997.499630208331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45997.499630208331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45997.499630208331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45997.499630208331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45997.499630208331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45997.499630208331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294.01891261573473</v>
      </c>
      <c r="H2" s="91">
        <v>45703.474768518521</v>
      </c>
      <c r="I2" s="91" t="str">
        <f>IFERROR(VLOOKUP(D2,DB!A:F,6,0),"")</f>
        <v>SCECO</v>
      </c>
      <c r="J2" s="91" t="str">
        <f>IFERROR(VLOOKUP(D2,DB!A:G,7,0),"")</f>
        <v>Dead</v>
      </c>
      <c r="K2" s="93" t="s">
        <v>39122</v>
      </c>
      <c r="L2" s="87" t="str">
        <f>IFERROR(VLOOKUP(D2,DB!A:I,9,0),"")</f>
        <v>Latis</v>
      </c>
    </row>
    <row r="3" spans="1:16" ht="15" customHeight="1">
      <c r="A3" s="107"/>
      <c r="B3" s="107" t="str">
        <f>IFERROR(VLOOKUP(D3,DB!A:K,11,0),"")</f>
        <v/>
      </c>
      <c r="C3" s="89"/>
      <c r="D3" s="87"/>
      <c r="E3" s="90"/>
      <c r="F3" s="91"/>
      <c r="G3" s="92">
        <f t="shared" ref="G3:G66" ca="1" si="0">IFERROR(NOW()-F3,"")</f>
        <v>45997.499630208331</v>
      </c>
      <c r="H3" s="91"/>
      <c r="I3" s="107" t="str">
        <f>IFERROR(VLOOKUP(D3,DB!A:F,6,0),"")</f>
        <v/>
      </c>
      <c r="J3" s="107" t="str">
        <f>IFERROR(VLOOKUP(D3,DB!A:G,7,0),"")</f>
        <v/>
      </c>
      <c r="K3" s="93"/>
      <c r="L3" s="87" t="str">
        <f>IFERROR(VLOOKUP(D3,DB!A:I,9,0),"")</f>
        <v/>
      </c>
    </row>
    <row r="4" spans="1:16" ht="15" customHeight="1">
      <c r="A4" s="107"/>
      <c r="B4" s="107" t="str">
        <f>IFERROR(VLOOKUP(D4,DB!A:K,11,0),"")</f>
        <v/>
      </c>
      <c r="C4" s="89"/>
      <c r="D4" s="87"/>
      <c r="E4" s="90"/>
      <c r="F4" s="91"/>
      <c r="G4" s="92">
        <f t="shared" ca="1" si="0"/>
        <v>45997.499630208331</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45997.499630208331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45997.499630208331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45997.499630208331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45997.499630208331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45997.499630208331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45997.499630208331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45997.499630208331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45997.499630208331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45997.499630208331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45997.499630208331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45997.499630208331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45997.499630208331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45997.499630208331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45997.499630208331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45997.499630208331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45997.499630208331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45997.499630208331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45997.499630208331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45997.499630208331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45997.499630208331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45997.499630208331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45997.499630208331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45997.499630208331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45997.499630208331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45997.499630208331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45997.499630208331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45997.499630208331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45997.499630208331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45997.499630208331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45997.499630208331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45997.499630208331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45997.499630208331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45997.499630208331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45997.499630208331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45997.499630208331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45997.499630208331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45997.499630208331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45997.499630208331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45997.499630208331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45997.499630208331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45997.499630208331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45997.499630208331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45997.499630208331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45997.499630208331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45997.499630208331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45997.499630208331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45997.499630208331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45997.499630208331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45997.499630208331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45997.499630208331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45997.499630208331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45997.499630208331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45997.499630208331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45997.499630208331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45997.499630208331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45997.499630208331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45997.499630208331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45997.499630208331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45997.499630208331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45997.499630208331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45997.499630208331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45997.499630208331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45997.499630208331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45997.499630208331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45997.499630208331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45997.499630208331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45997.499630208331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45997.499630208331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45997.499630208331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45997.499630208331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45997.499630208331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45997.499630208331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45997.499630208331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45997.499630208331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45997.499630208331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45997.499630208331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45997.499630208331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45997.499630208331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45997.499630208331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45997.499630208331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45997.499630208331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45997.499630208331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45997.499630208331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45997.499630208331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45997.499630208331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45997.499630208331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45997.499630208331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45997.499630208331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45997.499630208331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45997.499630208331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45997.499630208331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45997.499630208331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45997.499630208331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45997.499630208331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45997.499630208331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45997.499630208331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45997.499630208331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45997.499630208331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45997.499630208331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45997.499630208331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45997.499630208331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45997.499630208331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45997.499630208331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45997.499630208331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45997.499630208331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45997.499630208331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45997.499630208331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45997.499630208331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45997.499630208331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45997.499630208331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45997.499630208331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45997.499630208331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45997.499630208331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45997.499630208331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45997.499630208331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45997.499630208331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45997.499630208331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45997.499630208331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45997.499630208331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45997.499630208331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45997.499630208331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45997.499630208331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45997.499630208331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45997.499630208331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45997.499630208331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45997.499630208331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45997.499630208331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45997.499630208331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45997.499630208331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45997.499630208331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45997.499630208331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45997.499630208331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45997.499630208331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45997.499630208331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45997.499630208331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45997.499630208331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45997.499630208331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45997.499630208331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45997.499630208331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45997.499630208331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45997.499630208331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45997.499630208331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45997.499630208331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45997.499630208331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45997.499630208331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45997.499630208331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45997.499630208331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45997.499630208331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45997.499630208331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45997.499630208331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45997.499630208331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45997.499630208331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45997.499630208331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45997.499630208331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45997.499630208331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45997.499630208331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45997.499630208331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45997.499630208331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45997.499630208331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45997.499630208331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45997.499630208331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45997.499630208331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45997.499630208331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45997.499630208331</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45997.499630208331</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45997.499630208331</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45997.499630208331</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45997.499630208331</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45997.499630208331</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45997.499630208331</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45997.499630208331</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45997.499630208331</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G11" sqref="G11"/>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39123</v>
      </c>
      <c r="B2" s="37" t="str">
        <f>IFERROR(VLOOKUP(D2,DB!A:K,11,0),"")</f>
        <v>R5</v>
      </c>
      <c r="C2" s="37">
        <v>3</v>
      </c>
      <c r="D2" s="100" t="s">
        <v>36085</v>
      </c>
      <c r="E2" s="37" t="s">
        <v>39106</v>
      </c>
      <c r="F2" s="38">
        <v>45891.832060185188</v>
      </c>
      <c r="G2" s="102">
        <f ca="1">IFERROR(NOW()-F2,"")</f>
        <v>105.66757002314262</v>
      </c>
      <c r="H2" s="38">
        <v>45891.790393518517</v>
      </c>
      <c r="I2" s="37" t="str">
        <f>IFERROR(VLOOKUP(D2,DB!A:F,6,0),"")</f>
        <v>Generator-SG</v>
      </c>
      <c r="J2" s="37" t="str">
        <f>IFERROR(VLOOKUP(D2,DB!A:G,7,0),"")</f>
        <v>Vandalized</v>
      </c>
      <c r="K2" s="37" t="s">
        <v>39124</v>
      </c>
      <c r="L2" s="37" t="str">
        <f>IFERROR(VLOOKUP(D2,DB!A:I,9,0),"")</f>
        <v>Latis</v>
      </c>
      <c r="M2" s="99"/>
    </row>
    <row r="3" spans="1:13" s="39" customFormat="1" ht="30.75">
      <c r="A3" s="37" t="s">
        <v>39125</v>
      </c>
      <c r="B3" s="37" t="str">
        <f>IFERROR(VLOOKUP(D3,DB!A:K,11,0),"")</f>
        <v>R5</v>
      </c>
      <c r="C3" s="37">
        <v>1</v>
      </c>
      <c r="D3" s="37" t="s">
        <v>33407</v>
      </c>
      <c r="E3" s="37" t="s">
        <v>39109</v>
      </c>
      <c r="F3" s="38">
        <v>45926.188877314817</v>
      </c>
      <c r="G3" s="102">
        <f t="shared" ref="G3" ca="1" si="0">IFERROR(NOW()-F3,"")</f>
        <v>71.310752893514291</v>
      </c>
      <c r="H3" s="38">
        <v>45926.158159722225</v>
      </c>
      <c r="I3" s="37" t="str">
        <f>IFERROR(VLOOKUP(D3,DB!A:F,6,0),"")</f>
        <v>SCECO</v>
      </c>
      <c r="J3" s="37" t="str">
        <f>IFERROR(VLOOKUP(D3,DB!A:G,7,0),"")</f>
        <v>Good</v>
      </c>
      <c r="K3" s="37" t="s">
        <v>39126</v>
      </c>
      <c r="L3" s="37" t="str">
        <f>IFERROR(VLOOKUP(D3,DB!A:I,9,0),"")</f>
        <v>Latis</v>
      </c>
      <c r="M3" s="99"/>
    </row>
    <row r="4" spans="1:13" s="39" customFormat="1" ht="45.75" customHeight="1">
      <c r="A4" s="103" t="s">
        <v>39127</v>
      </c>
      <c r="B4" s="103" t="str">
        <f>IFERROR(VLOOKUP(D4,DB!A:K,11,0),"")</f>
        <v>R5</v>
      </c>
      <c r="C4" s="103">
        <v>1</v>
      </c>
      <c r="D4" s="103" t="s">
        <v>34832</v>
      </c>
      <c r="E4" s="103" t="s">
        <v>39109</v>
      </c>
      <c r="F4" s="104">
        <v>45948.661111111112</v>
      </c>
      <c r="G4" s="105">
        <f t="shared" ref="G4" ca="1" si="1">IFERROR(NOW()-F4,"")</f>
        <v>48.838519097218523</v>
      </c>
      <c r="H4" s="104">
        <v>45948.661111111112</v>
      </c>
      <c r="I4" s="103" t="str">
        <f>IFERROR(VLOOKUP(D4,DB!A:F,6,0),"")</f>
        <v>SCECO</v>
      </c>
      <c r="J4" s="103" t="str">
        <f>IFERROR(VLOOKUP(D4,DB!A:G,7,0),"")</f>
        <v>Dead</v>
      </c>
      <c r="K4" s="103" t="s">
        <v>39128</v>
      </c>
      <c r="L4" s="103" t="str">
        <f>IFERROR(VLOOKUP(D4,DB!A:I,9,0),"")</f>
        <v>Latis</v>
      </c>
    </row>
    <row r="5" spans="1:13" s="39" customFormat="1" ht="30.75">
      <c r="A5" s="103" t="s">
        <v>39129</v>
      </c>
      <c r="B5" s="103" t="str">
        <f>IFERROR(VLOOKUP(D5,DB!A:K,11,0),"")</f>
        <v>R5</v>
      </c>
      <c r="C5" s="103">
        <v>1</v>
      </c>
      <c r="D5" s="103" t="s">
        <v>36592</v>
      </c>
      <c r="E5" s="103" t="s">
        <v>39106</v>
      </c>
      <c r="F5" s="104">
        <v>45981.373298611114</v>
      </c>
      <c r="G5" s="105">
        <f ca="1">IFERROR(NOW()-F5,"")</f>
        <v>16.126331597217359</v>
      </c>
      <c r="H5" s="132">
        <v>45981.360798611109</v>
      </c>
      <c r="I5" s="103" t="str">
        <f>IFERROR(VLOOKUP(D5,DB!A:F,6,0),"")</f>
        <v>SCECO</v>
      </c>
      <c r="J5" s="103" t="str">
        <f>IFERROR(VLOOKUP(D5,DB!A:G,7,0),"")</f>
        <v>Dead</v>
      </c>
      <c r="K5" s="103" t="s">
        <v>39130</v>
      </c>
      <c r="L5" s="103" t="str">
        <f>IFERROR(VLOOKUP(D5,DB!A:I,9,0),"")</f>
        <v>Latis</v>
      </c>
    </row>
    <row r="6" spans="1:13" ht="23.25" customHeight="1">
      <c r="A6" s="37" t="s">
        <v>39131</v>
      </c>
      <c r="B6" s="37" t="str">
        <f>IFERROR(VLOOKUP(D6,DB!A:K,11,0),"")</f>
        <v>R5</v>
      </c>
      <c r="C6" s="37">
        <v>1</v>
      </c>
      <c r="D6" s="37" t="s">
        <v>37850</v>
      </c>
      <c r="E6" s="37" t="s">
        <v>39106</v>
      </c>
      <c r="F6" s="38">
        <v>45997.107442129629</v>
      </c>
      <c r="G6" s="131">
        <f t="shared" ref="G6:G11" ca="1" si="2">IFERROR(NOW()-F6,"")</f>
        <v>0.39218807870201999</v>
      </c>
      <c r="H6" s="38">
        <v>45997.093553240738</v>
      </c>
      <c r="I6" s="37" t="str">
        <f>IFERROR(VLOOKUP(D6,DB!A:F,6,0),"")</f>
        <v>SCECO</v>
      </c>
      <c r="J6" s="37" t="str">
        <f>IFERROR(VLOOKUP(D6,DB!A:G,7,0),"")</f>
        <v>In progress</v>
      </c>
      <c r="K6" s="37" t="s">
        <v>39132</v>
      </c>
      <c r="L6" s="37" t="str">
        <f>IFERROR(VLOOKUP(D6,DB!A:I,9,0),"")</f>
        <v>Latis</v>
      </c>
    </row>
    <row r="7" spans="1:13">
      <c r="A7" s="37" t="s">
        <v>39133</v>
      </c>
      <c r="B7" s="37" t="str">
        <f>IFERROR(VLOOKUP(D7,DB!A:K,11,0),"")</f>
        <v>R5</v>
      </c>
      <c r="C7" s="37">
        <v>1</v>
      </c>
      <c r="D7" s="37" t="s">
        <v>38181</v>
      </c>
      <c r="E7" s="37" t="s">
        <v>39106</v>
      </c>
      <c r="F7" s="38">
        <v>45997.482916666668</v>
      </c>
      <c r="G7" s="131">
        <f t="shared" ca="1" si="2"/>
        <v>1.671354166319361E-2</v>
      </c>
      <c r="H7" s="38">
        <v>45997.477361111109</v>
      </c>
      <c r="I7" s="37" t="str">
        <f>IFERROR(VLOOKUP(D7,DB!A:F,6,0),"")</f>
        <v>SCECO</v>
      </c>
      <c r="J7" s="37" t="str">
        <f>IFERROR(VLOOKUP(D7,DB!A:G,7,0),"")</f>
        <v>Haj Removal</v>
      </c>
      <c r="K7" s="37" t="s">
        <v>39134</v>
      </c>
      <c r="L7" s="37" t="str">
        <f>IFERROR(VLOOKUP(D7,DB!A:I,9,0),"")</f>
        <v>Latis</v>
      </c>
    </row>
    <row r="8" spans="1:13">
      <c r="A8" s="37" t="s">
        <v>39135</v>
      </c>
      <c r="B8" s="37" t="str">
        <f>IFERROR(VLOOKUP(D8,DB!A:K,11,0),"")</f>
        <v>R5</v>
      </c>
      <c r="C8" s="37">
        <v>1</v>
      </c>
      <c r="D8" s="37" t="s">
        <v>33367</v>
      </c>
      <c r="E8" s="37" t="s">
        <v>39106</v>
      </c>
      <c r="F8" s="38">
        <v>45997.490694444445</v>
      </c>
      <c r="G8" s="131">
        <f t="shared" ca="1" si="2"/>
        <v>8.9357638862566091E-3</v>
      </c>
      <c r="H8" s="38">
        <v>45997.459444444445</v>
      </c>
      <c r="I8" s="37" t="str">
        <f>IFERROR(VLOOKUP(D8,DB!A:F,6,0),"")</f>
        <v>SCECO</v>
      </c>
      <c r="J8" s="37" t="str">
        <f>IFERROR(VLOOKUP(D8,DB!A:G,7,0),"")</f>
        <v>Dead</v>
      </c>
      <c r="K8" s="37" t="s">
        <v>39136</v>
      </c>
      <c r="L8" s="37" t="str">
        <f>IFERROR(VLOOKUP(D8,DB!A:I,9,0),"")</f>
        <v>Latis</v>
      </c>
    </row>
    <row r="9" spans="1:13">
      <c r="A9" s="37" t="s">
        <v>39137</v>
      </c>
      <c r="B9" s="37" t="str">
        <f>IFERROR(VLOOKUP(D9,DB!A:K,11,0),"")</f>
        <v>R5</v>
      </c>
      <c r="C9" s="37">
        <v>1</v>
      </c>
      <c r="D9" s="37" t="s">
        <v>35031</v>
      </c>
      <c r="E9" s="37" t="s">
        <v>39109</v>
      </c>
      <c r="F9" s="38">
        <v>45997.494155092594</v>
      </c>
      <c r="G9" s="131">
        <f t="shared" ca="1" si="2"/>
        <v>5.4751157367718406E-3</v>
      </c>
      <c r="H9" s="38">
        <v>45997.488599537035</v>
      </c>
      <c r="I9" s="37" t="str">
        <f>IFERROR(VLOOKUP(D9,DB!A:F,6,0),"")</f>
        <v>SCECO</v>
      </c>
      <c r="J9" s="37" t="str">
        <f>IFERROR(VLOOKUP(D9,DB!A:G,7,0),"")</f>
        <v>Good</v>
      </c>
      <c r="K9" s="37" t="s">
        <v>39138</v>
      </c>
      <c r="L9" s="37" t="str">
        <f>IFERROR(VLOOKUP(D9,DB!A:I,9,0),"")</f>
        <v>Latis</v>
      </c>
    </row>
    <row r="10" spans="1:13">
      <c r="A10" s="37"/>
      <c r="B10" s="37" t="str">
        <f>IFERROR(VLOOKUP(D10,DB!A:K,11,0),"")</f>
        <v/>
      </c>
      <c r="C10" s="37"/>
      <c r="D10" s="37"/>
      <c r="E10" s="37"/>
      <c r="F10" s="38"/>
      <c r="G10" s="131">
        <f t="shared" ca="1" si="2"/>
        <v>45997.499630208331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2"/>
        <v>45997.499630208331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ref="G12:G43" ca="1" si="3">IFERROR(NOW()-F12,"")</f>
        <v>45997.499630208331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45997.499630208331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45997.499630208331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45997.499630208331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45997.499630208331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45997.499630208331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45997.499630208331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45997.499630208331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45997.499630208331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45997.499630208331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45997.499630208331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45997.499630208331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45997.499630208331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45997.499630208331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45997.499630208331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45997.499630208331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45997.499630208331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45997.499630208331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45997.499630208331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45997.499630208331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45997.499630208331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45997.499630208331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45997.499630208331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45997.499630208331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45997.499630208331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45997.499630208331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45997.499630208331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t="shared" ca="1" si="3"/>
        <v>45997.499630208331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t="shared" ca="1" si="3"/>
        <v>45997.499630208331</v>
      </c>
      <c r="H40" s="38"/>
      <c r="I40" s="37" t="str">
        <f>IFERROR(VLOOKUP(D40,DB!A:F,6,0),"")</f>
        <v/>
      </c>
      <c r="J40" s="37" t="str">
        <f>IFERROR(VLOOKUP(D40,DB!A:G,7,0),"")</f>
        <v/>
      </c>
      <c r="K40" s="37"/>
      <c r="L40" s="37" t="str">
        <f>IFERROR(VLOOKUP(D40,DB!A:I,9,0),"")</f>
        <v/>
      </c>
    </row>
    <row r="41" spans="1:12">
      <c r="A41" s="146"/>
      <c r="B41" s="146" t="str">
        <f>IFERROR(VLOOKUP(D41,DB!A:K,11,0),"")</f>
        <v/>
      </c>
      <c r="C41" s="146"/>
      <c r="D41" s="146"/>
      <c r="E41" s="146"/>
      <c r="F41" s="147"/>
      <c r="G41" s="148">
        <f t="shared" ca="1" si="3"/>
        <v>45997.499630208331</v>
      </c>
      <c r="H41" s="147"/>
      <c r="I41" s="146" t="str">
        <f>IFERROR(VLOOKUP(D41,DB!A:F,6,0),"")</f>
        <v/>
      </c>
      <c r="J41" s="146" t="str">
        <f>IFERROR(VLOOKUP(D41,DB!A:G,7,0),"")</f>
        <v/>
      </c>
      <c r="K41" s="146"/>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5</v>
      </c>
      <c r="D2" s="115" t="s">
        <v>28419</v>
      </c>
      <c r="E2" s="138" t="s">
        <v>39106</v>
      </c>
      <c r="F2" s="117">
        <v>45997.399178240739</v>
      </c>
      <c r="G2" s="72">
        <f t="shared" ref="G2:G46" ca="1" si="0">IFERROR(NOW()-F2,"-")</f>
        <v>0.10045196759165265</v>
      </c>
      <c r="H2" s="117">
        <v>45997.399178240739</v>
      </c>
      <c r="I2" s="115" t="str">
        <f>IFERROR(VLOOKUP(D2,DB!A:F,6,0),"")</f>
        <v>SCECO</v>
      </c>
      <c r="J2" s="115" t="str">
        <f>IFERROR(VLOOKUP(D2,DB!A:G,7,0),"")</f>
        <v>Dead</v>
      </c>
      <c r="K2" s="118" t="s">
        <v>39140</v>
      </c>
      <c r="L2" s="133" t="str">
        <f>IFERROR(VLOOKUP(D2,DB!A:I,9,0),"")</f>
        <v>Latis</v>
      </c>
    </row>
    <row r="3" spans="1:16382" ht="31.5" customHeight="1">
      <c r="A3" s="114"/>
      <c r="B3" s="115" t="str">
        <f>IFERROR(VLOOKUP(D3,DB!A:K,11,0),"")</f>
        <v/>
      </c>
      <c r="C3" s="116"/>
      <c r="D3" s="115"/>
      <c r="E3" s="138"/>
      <c r="F3" s="117"/>
      <c r="G3" s="72">
        <f t="shared" ca="1" si="0"/>
        <v>45997.499630208331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45997.499630208331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45997.499630208331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45997.499630208331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45997.499630208331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45997.499630208331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45997.499630208331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45997.499630208331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45997.499630208331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45997.499630208331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45997.499630208331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45997.499630208331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45997.499630208331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45997.499630208331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45997.499630208331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45997.499630208331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45997.499630208331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45997.499630208331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45997.499630208331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45997.499630208331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45997.499630208331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45997.499630208331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45997.499630208331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45997.499630208331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45997.499630208331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45997.499630208331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45997.499630208331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45997.499630208331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45997.499630208331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45997.499630208331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45997.499630208331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45997.499630208331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45997.499630208331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45997.499630208331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45997.499630208331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45997.499630208331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45997.499630208331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45997.499630208331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45997.499630208331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45997.499630208331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45997.499630208331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45997.499630208331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45997.499630208331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45997.499630208331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45997.499630208331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45997.499630208331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45997.499630208331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45997.499630208331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45997.499630208331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45997.499630208331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45997.499630208331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45997.499630208331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45997.499630208331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45997.499630208331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45997.499630208331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45997.499630208331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45997.499630208331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45997.499630208331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45997.499630208331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45997.499630208331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45997.499630208331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45997.499630208331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45997.499630208331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45997.499630208331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45997.499630208331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45997.499630208331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45997.499630208331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45997.499630208331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45997.499630208331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45997.499630208331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45997.499630208331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45997.499630208331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45997.499630208331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45997.499630208331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45997.499630208331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45997.499630208331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45997.499630208331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45997.499630208331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45997.499630208331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45997.499630208331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45997.499630208331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45997.499630208331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45997.499630208331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45997.499630208331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45997.499630208331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45997.499630208331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45997.499630208331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45997.499630208331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45997.499630208331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45997.499630208331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45997.499630208331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45997.499630208331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45997.499630208331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45997.499630208331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45997.499630208331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45997.499630208331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45997.499630208331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45997.499630208331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45997.499630208331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45997.499630208331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45997.499630208331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45997.499630208331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45997.499630208331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45997.499630208331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45997.499630208331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45997.499630208331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45997.499630208331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45997.499630208331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45997.499630208331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45997.499630208331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45997.499630208331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45997.499630208331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45997.499630208331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45997.499630208331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45997.499630208331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45997.499630208331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45997.499630208331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45997.499630208331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45997.499630208331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45997.499630208331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45997.499630208331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45997.499630208331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45997.499630208331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45997.499630208331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45997.499630208331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45997.499630208331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45997.499630208331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45997.499630208331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45997.499630208331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45997.499630208331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45997.499630208331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45997.499630208331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45997.499630208331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45997.499630208331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45997.499630208331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45997.499630208331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45997.499630208331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45997.499630208331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45997.499630208331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45997.499630208331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45997.499630208331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45997.499630208331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45997.499630208331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45997.499630208331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45997.499630208331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45997.499630208331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45997.499630208331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45997.499630208331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45997.499630208331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45997.499630208331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45997.499630208331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45997.499630208331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45997.499630208331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45997.499630208331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45997.499630208331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45997.499630208331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45997.499630208331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45997.499630208331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45997.499630208331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45997.499630208331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45997.499630208331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45997.499630208331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45997.499630208331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45997.499630208331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45997.499630208331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45997.499630208331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45997.499630208331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45997.499630208331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45997.499630208331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45997.499630208331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45997.499630208331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45997.499630208331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45997.499630208331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45997.499630208331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45997.499630208331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45997.499630208331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45997.499630208331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45997.499630208331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45997.499630208331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45997.499630208331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45997.499630208331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45997.499630208331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45997.499630208331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45997.499630208331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45997.499630208331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45997.499630208331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45997.499630208331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45997.499630208331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45997.499630208331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45997.499630208331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45997.499630208331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45997.499630208331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45997.499630208331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45997.499630208331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45997.499630208331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45997.499630208331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45997.499630208331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45997.499630208331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45997.499630208331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45997.499630208331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45997.499630208331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45997.499630208331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45997.499630208331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45997.499630208331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45997.499630208331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45997.499630208331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45997.499630208331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45997.499630208331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45997.499630208331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45997.499630208331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45997.499630208331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45997.499630208331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45997.499630208331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45997.499630208331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45997.499630208331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45997.499630208331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45997.499630208331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45997.499630208331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45997.499630208331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45997.499630208331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45997.499630208331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45997.499630208331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45997.499630208331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45997.499630208331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45997.499630208331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45997.499630208331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45997.499630208331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45997.499630208331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45997.499630208331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45997.499630208331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45997.499630208331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45997.499630208331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45997.499630208331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45997.499630208331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45997.499630208331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45997.499630208331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45997.499630208331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45997.499630208331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45997.499630208331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45997.499630208331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45997.499630208331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45997.499630208331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45997.499630208331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45997.499630208331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45997.499630208331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45997.499630208331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45997.499630208331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45997.499630208331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45997.499630208331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45997.499630208331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45997.499630208331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45997.499630208331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45997.499630208331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45997.499630208331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45997.499630208331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45997.499630208331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45997.499630208331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45997.499630208331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45997.499630208331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45997.499630208331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45997.499630208331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45997.499630208331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45997.499630208331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45997.499630208331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45997.499630208331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45997.499630208331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45997.499630208331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45997.499630208331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45997.499630208331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45997.499630208331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45997.499630208331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45997.499630208331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45997.499630208331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45997.499630208331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45997.499630208331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45997.499630208331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45997.499630208331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45997.499630208331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45997.499630208331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45997.499630208331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45997.499630208331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45997.499630208331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45997.499630208331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45997.499630208331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45997.499630208331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45997.499630208331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45997.499630208331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45997.499630208331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45997.499630208331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45997.499630208331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45997.499630208331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45997.499630208331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45997.499630208331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45997.499630208331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45997.499630208331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45997.499630208331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45997.499630208331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45997.499630208331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45997.499630208331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45997.499630208331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45997.499630208331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45997.499630208331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45997.499630208331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45997.499630208331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45997.499630208331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45997.499630208331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45997.499630208331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45997.499630208331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45997.499630208331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45997.499630208331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45997.499630208331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45997.499630208331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45997.499630208331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45997.499630208331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45997.499630208331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45997.499630208331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45997.499630208331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45997.499630208331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45997.499630208331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45997.499630208331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45997.499630208331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45997.499630208331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45997.499630208331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45997.499630208331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45997.499630208331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45997.499630208331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45997.499630208331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45997.499630208331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45997.499630208331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45997.499630208331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45997.499630208331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45997.499630208331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45997.499630208331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45997.499630208331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45997.499630208331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45997.499630208331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45997.499630208331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45997.499630208331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45997.499630208331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45997.499630208331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45997.499630208331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45997.499630208331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45997.499630208331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45997.499630208331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45997.499630208331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45997.499630208331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45997.499630208331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45997.499630208331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45997.499630208331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45997.499630208331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45997.499630208331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45997.499630208331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45997.499630208331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45997.499630208331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45997.499630208331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45997.499630208331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45997.499630208331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45997.499630208331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45997.499630208331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45997.499630208331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45997.499630208331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45997.499630208331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45997.499630208331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45997.499630208331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45997.499630208331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45997.499630208331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45997.499630208331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45997.499630208331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45997.499630208331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45997.499630208331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45997.499630208331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45997.499630208331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45997.499630208331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45997.499630208331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45997.499630208331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45997.499630208331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45997.499630208331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45997.499630208331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45997.499630208331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45997.499630208331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45997.499630208331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45997.499630208331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45997.499630208331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45997.499630208331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45997.499630208331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45997.499630208331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45997.499630208331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45997.499630208331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45997.499630208331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45997.499630208331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45997.499630208331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45997.499630208331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45997.499630208331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45997.499630208331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45997.499630208331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45997.499630208331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45997.499630208331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45997.499630208331</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45997.499630208331</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45997.499630208331</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45997.499630208331</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45997.499630208331</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45997.499630208331</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45997.499630208331</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45997.499630208331</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45997.499630208331</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45997.499630208331</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45997.499630208331</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45997.499630208331</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45997.499630208331</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2025-12-06T08:59:50Z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