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05" documentId="120_S{2AC9BD13-BADA-5192-A53E-5A8FF88502F6}" xr6:coauthVersionLast="47" xr6:coauthVersionMax="47" xr10:uidLastSave="{4B99448A-2A89-4F51-9414-26F40DC233E3}"/>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D6" i="3"/>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<sst xmlns="http://schemas.openxmlformats.org/spreadsheetml/2006/main" count="180286" uniqueCount="39128">
  <si>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</si>
  <si>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</si>
  <si>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</si>
  <si>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</si>
  <si>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</si>
  <si>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</si>
  <si>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</si>
  <si>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</si>
  <si>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</si>
  <si>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</si>
  <si>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</si>
  <si>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</si>
  <si>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</si>
  <si>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</si>
  <si>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</si>
  <si>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</si>
  <si>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</si>
  <si>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</si>
  <si>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</si>
  <si>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</si>
  <si>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</si>
  <si>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</si>
  <si>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</si>
  <si>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</si>
  <si>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</si>
  <si>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</si>
  <si>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</si>
  <si>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</si>
  <si>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</si>
  <si>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</si>
  <si>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</si>
  <si>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</si>
  <si>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</si>
  <si>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</si>
  <si>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</si>
  <si>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</si>
  <si>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</si>
  <si>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</si>
  <si>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</si>
  <si>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</si>
  <si>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</si>
  <si>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</si>
  <si>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</si>
  <si>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</si>
  <si>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</si>
  <si>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</si>
  <si>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</si>
  <si>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</si>
  <si>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</si>
  <si>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</si>
  <si>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</si>
  <si>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</si>
  <si>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</si>
  <si>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</si>
  <si>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</si>
  <si>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</si>
  <si>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</si>
  <si>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</si>
  <si>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</si>
  <si>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</si>
  <si>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</si>
  <si>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</si>
  <si>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</si>
  <si>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</si>
  <si>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</si>
  <si>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</si>
  <si>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</si>
  <si>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</si>
  <si>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</si>
  <si>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</si>
  <si>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</si>
  <si>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</si>
  <si>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</si>
  <si>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</si>
  <si>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</si>
  <si>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</si>
  <si>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</si>
  <si>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</si>
  <si>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</si>
  <si>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</si>
  <si>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</si>
  <si>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</si>
  <si>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</si>
  <si>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</si>
  <si>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</si>
  <si>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</si>
  <si>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</si>
  <si>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</si>
  <si>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</si>
  <si>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</si>
  <si>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</si>
  <si>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</si>
  <si>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</si>
  <si>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</si>
  <si>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</si>
  <si>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</si>
  <si>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</si>
  <si>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</si>
  <si>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</si>
  <si>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</si>
  <si>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</si>
  <si>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</si>
  <si>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</si>
  <si>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</si>
  <si>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</si>
  <si>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</si>
  <si>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</si>
  <si>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</si>
  <si>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</si>
  <si>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</si>
  <si>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</si>
  <si>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</si>
  <si>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</si>
  <si>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</si>
  <si>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</si>
  <si>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</si>
  <si>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</si>
  <si>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</si>
  <si>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</si>
  <si>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</si>
  <si>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</si>
  <si>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</si>
  <si>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</si>
  <si>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</si>
  <si>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</si>
  <si>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</si>
  <si>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</si>
  <si>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</si>
  <si>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</si>
  <si>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</si>
  <si>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</si>
  <si>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</si>
  <si>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</si>
  <si>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</si>
  <si>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</si>
  <si>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</si>
  <si>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</si>
  <si>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</si>
  <si>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</si>
  <si>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</si>
  <si>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</si>
  <si>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</si>
  <si>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</si>
  <si>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</si>
  <si>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</si>
  <si>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</si>
  <si>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</si>
  <si>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</si>
  <si>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</si>
  <si>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</si>
  <si>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</si>
  <si>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</si>
  <si>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</si>
  <si>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</si>
  <si>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</si>
  <si>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</si>
  <si>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</si>
  <si>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</si>
  <si>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</si>
  <si>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</si>
  <si>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</si>
  <si>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</si>
  <si>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</si>
  <si>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</si>
  <si>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</si>
  <si>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</si>
  <si>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</si>
  <si>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</si>
  <si>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</si>
  <si>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</si>
  <si>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</si>
  <si>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</si>
  <si>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</si>
  <si>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</si>
  <si>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</si>
  <si>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</si>
  <si>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</si>
  <si>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</si>
  <si>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</si>
  <si>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</si>
  <si>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</si>
  <si>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</si>
  <si>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</si>
  <si>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</si>
  <si>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</si>
  <si>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</si>
  <si>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</si>
  <si>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</si>
  <si>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</si>
  <si>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</si>
  <si>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</si>
  <si>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</si>
  <si>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</si>
  <si>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</si>
  <si>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</si>
  <si>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</si>
  <si>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</si>
  <si>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</si>
  <si>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</si>
  <si>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</si>
  <si>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</si>
  <si>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</si>
  <si>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</si>
  <si>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</si>
  <si>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</si>
  <si>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</si>
  <si>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</si>
  <si>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</si>
  <si>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</si>
  <si>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</si>
  <si>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</si>
  <si>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</si>
  <si>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</si>
  <si>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</si>
  <si>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</si>
  <si>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</si>
  <si>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</si>
  <si>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</si>
  <si>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</si>
  <si>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</si>
  <si>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</si>
  <si>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</si>
  <si>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</si>
  <si>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</si>
  <si>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</si>
  <si>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</si>
  <si>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</si>
  <si>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</si>
  <si>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</si>
  <si>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</si>
  <si>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</si>
  <si>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</si>
  <si>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</si>
  <si>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</si>
  <si>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</si>
  <si>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</si>
  <si>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</si>
  <si>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</si>
  <si>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</si>
  <si>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</si>
  <si>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</si>
  <si>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</si>
  <si>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</si>
  <si>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</si>
  <si>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</si>
  <si>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</si>
  <si>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</si>
  <si>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</si>
  <si>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</si>
  <si>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</si>
  <si>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</si>
  <si>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</si>
  <si>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</si>
  <si>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</si>
  <si>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</si>
  <si>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</si>
  <si>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</si>
  <si>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</si>
  <si>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</si>
  <si>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</si>
  <si>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</si>
  <si>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</si>
  <si>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</si>
  <si>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</si>
  <si>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</si>
  <si>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</si>
  <si>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</si>
  <si>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</si>
  <si>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</si>
  <si>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</si>
  <si>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</si>
  <si>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</si>
  <si>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</si>
  <si>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</si>
  <si>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</si>
  <si>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</si>
  <si>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</si>
  <si>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</si>
  <si>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</si>
  <si>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</si>
  <si>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</si>
  <si>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</si>
  <si>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</si>
  <si>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</si>
  <si>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</si>
  <si>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</si>
  <si>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</si>
  <si>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</si>
  <si>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</si>
  <si>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</si>
  <si>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</si>
  <si>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</si>
  <si>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</si>
  <si>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</si>
  <si>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</si>
  <si>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</si>
  <si>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</si>
  <si>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</si>
  <si>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</si>
  <si>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</si>
  <si>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</si>
  <si>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</si>
  <si>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</si>
  <si>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</si>
  <si>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</si>
  <si>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</si>
  <si>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</si>
  <si>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</si>
  <si>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</si>
  <si>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</si>
  <si>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</si>
  <si>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</si>
  <si>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</si>
  <si>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</si>
  <si>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</si>
  <si>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</si>
  <si>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</si>
  <si>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</si>
  <si>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</si>
  <si>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</si>
  <si>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</si>
  <si>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</si>
  <si>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</si>
  <si>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</si>
  <si>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</si>
  <si>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</si>
  <si>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</si>
  <si>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</si>
  <si>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</si>
  <si>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</si>
  <si>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</si>
  <si>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</si>
  <si>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</si>
  <si>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</si>
  <si>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</si>
  <si>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</si>
  <si>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</si>
  <si>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</si>
  <si>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</si>
  <si>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</si>
  <si>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</si>
  <si>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</si>
  <si>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</si>
  <si>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</si>
  <si>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</si>
  <si>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</si>
  <si>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</si>
  <si>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</si>
  <si>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</si>
  <si>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</si>
  <si>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</si>
  <si>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</si>
  <si>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</si>
  <si>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</si>
  <si>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</si>
  <si>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</si>
  <si>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</si>
  <si>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</si>
  <si>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</si>
  <si>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</si>
  <si>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</si>
  <si>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</si>
  <si>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</si>
  <si>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</si>
  <si>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</si>
  <si>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</si>
  <si>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</si>
  <si>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</si>
  <si>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</si>
  <si>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</si>
  <si>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</si>
  <si>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</si>
  <si>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</si>
  <si>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</si>
  <si>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</si>
  <si>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</si>
  <si>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</si>
  <si>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</si>
  <si>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</si>
  <si>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</si>
  <si>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</si>
  <si>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</si>
  <si>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</si>
  <si>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</si>
  <si>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</si>
  <si>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</si>
  <si>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</si>
  <si>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</si>
  <si>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</si>
  <si>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</si>
  <si>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</si>
  <si>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</si>
  <si>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</si>
  <si>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</si>
  <si>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</si>
  <si>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</si>
  <si>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</si>
  <si>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</si>
  <si>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</si>
  <si>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</si>
  <si>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</si>
  <si>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</si>
  <si>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</si>
  <si>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</si>
  <si>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</si>
  <si>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</si>
  <si>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</si>
  <si>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</si>
  <si>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</si>
  <si>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</si>
  <si>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</si>
  <si>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</si>
  <si>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</si>
  <si>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</si>
  <si>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</si>
  <si>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</si>
  <si>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</si>
  <si>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</si>
  <si>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</si>
  <si>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</si>
  <si>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</si>
  <si>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</si>
  <si>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</si>
  <si>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</si>
  <si>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</si>
  <si>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</si>
  <si>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</si>
  <si>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</si>
  <si>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</si>
  <si>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</si>
  <si>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</si>
  <si>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</si>
  <si>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</si>
  <si>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</si>
  <si>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</si>
  <si>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</si>
  <si>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</si>
  <si>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</si>
  <si>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</si>
  <si>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</si>
  <si>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</si>
  <si>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</si>
  <si>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</si>
  <si>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</si>
  <si>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</si>
  <si>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</si>
  <si>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</si>
  <si>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</si>
  <si>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</si>
  <si>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</si>
  <si>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</si>
  <si>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</si>
  <si>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</si>
  <si>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</si>
  <si>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</si>
  <si>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</si>
  <si>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</si>
  <si>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</si>
  <si>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</si>
  <si>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</si>
  <si>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</si>
  <si>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</si>
  <si>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</si>
  <si>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</si>
  <si>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</si>
  <si>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</si>
  <si>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</si>
  <si>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</si>
  <si>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</si>
  <si>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</si>
  <si>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</si>
  <si>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</si>
  <si>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</si>
  <si>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</si>
  <si>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</si>
  <si>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</si>
  <si>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</si>
  <si>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</si>
  <si>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</si>
  <si>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</si>
  <si>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</si>
  <si>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</si>
  <si>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</si>
  <si>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</si>
  <si>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</si>
  <si>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</si>
  <si>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</si>
  <si>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</si>
  <si>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</si>
  <si>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</si>
  <si>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</si>
  <si>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</si>
  <si>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</si>
  <si>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</si>
  <si>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</si>
  <si>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</si>
  <si>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</si>
  <si>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</si>
  <si>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</si>
  <si>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</si>
  <si>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</si>
  <si>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</si>
  <si>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</si>
  <si>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</si>
  <si>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</si>
  <si>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</si>
  <si>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</si>
  <si>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</si>
  <si>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</si>
  <si>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</si>
  <si>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</si>
  <si>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</si>
  <si>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</si>
  <si>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</si>
  <si>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</si>
  <si>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</si>
  <si>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</si>
  <si>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</si>
  <si>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</si>
  <si>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</si>
  <si>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</si>
  <si>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</si>
  <si>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</si>
  <si>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</si>
  <si>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</si>
  <si>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</si>
  <si>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</si>
  <si>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</si>
  <si>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</si>
  <si>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</si>
  <si>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</si>
  <si>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</si>
  <si>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</si>
  <si>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</si>
  <si>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</si>
  <si>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</si>
  <si>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</si>
  <si>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</si>
  <si>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</si>
  <si>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</si>
  <si>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</si>
  <si>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</si>
  <si>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</si>
  <si>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</si>
  <si>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</si>
  <si>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</si>
  <si>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</si>
  <si>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</si>
  <si>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</si>
  <si>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</si>
  <si>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</si>
  <si>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</si>
  <si>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</si>
  <si>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</si>
  <si>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</si>
  <si>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</si>
  <si>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</si>
  <si>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</si>
  <si>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</si>
  <si>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</si>
  <si>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</si>
  <si>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</si>
  <si>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</si>
  <si>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</si>
  <si>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</si>
  <si>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</si>
  <si>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</si>
  <si>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</si>
  <si>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</si>
  <si>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</si>
  <si>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</si>
  <si>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</si>
  <si>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</si>
  <si>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</si>
  <si>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</si>
  <si>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</si>
  <si>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</si>
  <si>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</si>
  <si>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</si>
  <si>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</si>
  <si>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</si>
  <si>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</si>
  <si>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</si>
  <si>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</si>
  <si>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</si>
  <si>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</si>
  <si>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</si>
  <si>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</si>
  <si>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</si>
  <si>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</si>
  <si>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</si>
  <si>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</si>
  <si>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</si>
  <si>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</si>
  <si>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</si>
  <si>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</si>
  <si>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</si>
  <si>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</si>
  <si>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</si>
  <si>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</si>
  <si>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</si>
  <si>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</si>
  <si>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</si>
  <si>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</si>
  <si>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</si>
  <si>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</si>
  <si>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</si>
  <si>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</si>
  <si>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</si>
  <si>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</si>
  <si>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</si>
  <si>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</si>
  <si>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</si>
  <si>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</si>
  <si>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</si>
  <si>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</si>
  <si>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</si>
  <si>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</si>
  <si>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</si>
  <si>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</si>
  <si>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</si>
  <si>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</si>
  <si>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</si>
  <si>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</si>
  <si>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</si>
  <si>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</si>
  <si>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</si>
  <si>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</si>
  <si>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</si>
  <si>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</si>
  <si>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</si>
  <si>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</si>
  <si>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</si>
  <si>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</si>
  <si>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</si>
  <si>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</si>
  <si>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</si>
  <si>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</si>
  <si>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</si>
  <si>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</si>
  <si>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</si>
  <si>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</si>
  <si>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</si>
  <si>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</si>
  <si>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</si>
  <si>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</si>
  <si>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</si>
  <si>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</si>
  <si>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</si>
  <si>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</si>
  <si>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</si>
  <si>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</si>
  <si>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</si>
  <si>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</si>
  <si>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</si>
  <si>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</si>
  <si>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</si>
  <si>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</si>
  <si>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</si>
  <si>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</si>
  <si>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</si>
  <si>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</si>
  <si>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</si>
  <si>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</si>
  <si>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</si>
  <si>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</si>
  <si>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</si>
  <si>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</si>
  <si>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</si>
  <si>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</si>
  <si>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</si>
  <si>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</si>
  <si>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</si>
  <si>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</si>
  <si>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</si>
  <si>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</si>
  <si>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</si>
  <si>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</si>
  <si>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</si>
  <si>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</si>
  <si>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</si>
  <si>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</si>
  <si>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</si>
  <si>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</si>
  <si>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</si>
  <si>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</si>
  <si>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</si>
  <si>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</si>
  <si>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</si>
  <si>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</si>
  <si>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</si>
  <si>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</si>
  <si>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</si>
  <si>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</si>
  <si>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</si>
  <si>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</si>
  <si>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</si>
  <si>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</si>
  <si>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</si>
  <si>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</si>
  <si>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</si>
  <si>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</si>
  <si>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</si>
  <si>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</si>
  <si>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</si>
  <si>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</si>
  <si>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</si>
  <si>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</si>
  <si>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</si>
  <si>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</si>
  <si>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</si>
  <si>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</si>
  <si>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</si>
  <si>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</si>
  <si>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</si>
  <si>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</si>
  <si>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</si>
  <si>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</si>
  <si>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</si>
  <si>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</si>
  <si>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</si>
  <si>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</si>
  <si>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</si>
  <si>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</si>
  <si>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</si>
  <si>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</si>
  <si>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</si>
  <si>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</si>
  <si>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</si>
  <si>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</si>
  <si>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</si>
  <si>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</si>
  <si>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</si>
  <si>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</si>
  <si>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</si>
  <si>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</si>
  <si>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</si>
  <si>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</si>
  <si>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</si>
  <si>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</si>
  <si>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</si>
  <si>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</si>
  <si>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</si>
  <si>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</si>
  <si>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</si>
  <si>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</si>
  <si>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</si>
  <si>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</si>
  <si>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</si>
  <si>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</si>
  <si>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</si>
  <si>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</si>
  <si>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</si>
  <si>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</si>
  <si>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</si>
  <si>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</si>
  <si>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</si>
  <si>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</si>
  <si>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</si>
  <si>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</si>
  <si>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</si>
  <si>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</si>
  <si>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</si>
  <si>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</si>
  <si>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</si>
  <si>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</si>
  <si>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</si>
  <si>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</si>
  <si>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</si>
  <si>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</si>
  <si>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</si>
  <si>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</si>
  <si>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</si>
  <si>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</si>
  <si>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</si>
  <si>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</si>
  <si>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</si>
  <si>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</si>
  <si>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</si>
  <si>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</si>
  <si>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</si>
  <si>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</si>
  <si>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</si>
  <si>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</si>
  <si>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</si>
  <si>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</si>
  <si>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</si>
  <si>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</si>
  <si>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</si>
  <si>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</si>
  <si>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</si>
  <si>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</si>
  <si>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</si>
  <si>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</si>
  <si>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</si>
  <si>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</si>
  <si>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</si>
  <si>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</si>
  <si>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</si>
  <si>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</si>
  <si>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</si>
  <si>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</si>
  <si>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</si>
  <si>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</si>
  <si>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</si>
  <si>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</si>
  <si>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</si>
  <si>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</si>
  <si>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</si>
  <si>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</si>
  <si>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</si>
  <si>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</si>
  <si>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</si>
  <si>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</si>
  <si>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</si>
  <si>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</si>
  <si>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</si>
  <si>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</si>
  <si>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</si>
  <si>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</si>
  <si>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</si>
  <si>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</si>
  <si>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</si>
  <si>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</si>
  <si>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</si>
  <si>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</si>
  <si>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</si>
  <si>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</si>
  <si>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</si>
  <si>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</si>
  <si>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</si>
  <si>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</si>
  <si>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</si>
  <si>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</si>
  <si>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</si>
  <si>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</si>
  <si>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</si>
  <si>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</si>
  <si>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</si>
  <si>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</si>
  <si>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</si>
  <si>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</si>
  <si>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</si>
  <si>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</si>
  <si>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</si>
  <si>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</si>
  <si>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</si>
  <si>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</si>
  <si>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</si>
  <si>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</si>
  <si>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</si>
  <si>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</si>
  <si>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</si>
  <si>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</si>
  <si>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</si>
  <si>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</si>
  <si>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</si>
  <si>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</si>
  <si>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</si>
  <si>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</si>
  <si>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</si>
  <si>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</si>
  <si>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</si>
  <si>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</si>
  <si>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</si>
  <si>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</si>
  <si>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</si>
  <si>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</si>
  <si>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</si>
  <si>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</si>
  <si>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</si>
  <si>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</si>
  <si>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</si>
  <si>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</si>
  <si>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</si>
  <si>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</si>
  <si>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</si>
  <si>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</si>
  <si>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</si>
  <si>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</si>
  <si>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</si>
  <si>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</si>
  <si>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</si>
  <si>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</si>
  <si>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</si>
  <si>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</si>
  <si>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</si>
  <si>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</si>
  <si>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</si>
  <si>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</si>
  <si>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</si>
  <si>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</si>
  <si>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</si>
  <si>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</si>
  <si>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</si>
  <si>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</si>
  <si>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</si>
  <si>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</si>
  <si>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</si>
  <si>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</si>
  <si>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</si>
  <si>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</si>
  <si>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</si>
  <si>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</si>
  <si>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</si>
  <si>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</si>
  <si>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</si>
  <si>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</si>
  <si>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</si>
  <si>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</si>
  <si>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</si>
  <si>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</si>
  <si>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</si>
  <si>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</si>
  <si>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</si>
  <si>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</si>
  <si>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</si>
  <si>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</si>
  <si>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</si>
  <si>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</si>
  <si>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</si>
  <si>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</si>
  <si>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</si>
  <si>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</si>
  <si>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</si>
  <si>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</si>
  <si>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</si>
  <si>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</si>
  <si>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</si>
  <si>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</si>
  <si>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</si>
  <si>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</si>
  <si>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</si>
  <si>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</si>
  <si>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</si>
  <si>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</si>
  <si>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</si>
  <si>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</si>
  <si>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</si>
  <si>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</si>
  <si>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</si>
  <si>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</si>
  <si>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</si>
  <si>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</si>
  <si>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</si>
  <si>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</si>
  <si>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</si>
  <si>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</si>
  <si>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</si>
  <si>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</si>
  <si>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</si>
  <si>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</si>
  <si>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</si>
  <si>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</si>
  <si>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</si>
  <si>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</si>
  <si>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</si>
  <si>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</si>
  <si>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</si>
  <si>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</si>
  <si>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</si>
  <si>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</si>
  <si>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</si>
  <si>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</si>
  <si>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</si>
  <si>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</si>
  <si>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</si>
  <si>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</si>
  <si>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</si>
  <si>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</si>
  <si>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</si>
  <si>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</si>
  <si>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</si>
  <si>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</si>
  <si>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</si>
  <si>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</si>
  <si>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</si>
  <si>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</si>
  <si>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</si>
  <si>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</si>
  <si>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</si>
  <si>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</si>
  <si>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</si>
  <si>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</si>
  <si>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</si>
  <si>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</si>
  <si>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</si>
  <si>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</si>
  <si>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</si>
  <si>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</si>
  <si>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</si>
  <si>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</si>
  <si>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</si>
  <si>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</si>
  <si>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</si>
  <si>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</si>
  <si>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</si>
  <si>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</si>
  <si>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</si>
  <si>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</si>
  <si>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</si>
  <si>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</si>
  <si>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</si>
  <si>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</si>
  <si>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</si>
  <si>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</si>
  <si>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</si>
  <si>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</si>
  <si>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</si>
  <si>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</si>
  <si>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</si>
  <si>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</si>
  <si>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</si>
  <si>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</si>
  <si>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</si>
  <si>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</si>
  <si>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</si>
  <si>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</si>
  <si>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</si>
  <si>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</si>
  <si>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</si>
  <si>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</si>
  <si>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</si>
  <si>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</si>
  <si>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</si>
  <si>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</si>
  <si>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</si>
  <si>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</si>
  <si>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</si>
  <si>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</si>
  <si>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</si>
  <si>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</si>
  <si>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</si>
  <si>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</si>
  <si>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</si>
  <si>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</si>
  <si>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</si>
  <si>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</si>
  <si>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</si>
  <si>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</si>
  <si>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</si>
  <si>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</si>
  <si>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</si>
  <si>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</si>
  <si>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</si>
  <si>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</si>
  <si>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</si>
  <si>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</si>
  <si>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</si>
  <si>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</si>
  <si>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</si>
  <si>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</si>
  <si>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</si>
  <si>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</si>
  <si>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</si>
  <si>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</si>
  <si>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</si>
  <si>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</si>
  <si>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</si>
  <si>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</si>
  <si>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</si>
  <si>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</si>
  <si>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</si>
  <si>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</si>
  <si>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</si>
  <si>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</si>
  <si>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</si>
  <si>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</si>
  <si>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</si>
  <si>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</si>
  <si>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</si>
  <si>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</si>
  <si>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</si>
  <si>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</si>
  <si>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</si>
  <si>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</si>
  <si>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</si>
  <si>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</si>
  <si>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</si>
  <si>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</si>
  <si>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</si>
  <si>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</si>
  <si>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</si>
  <si>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</si>
  <si>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</si>
  <si>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</si>
  <si>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</si>
  <si>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</si>
  <si>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</si>
  <si>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</si>
  <si>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</si>
  <si>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</si>
  <si>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</si>
  <si>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</si>
  <si>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</si>
  <si>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</si>
  <si>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</si>
  <si>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</si>
  <si>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</si>
  <si>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</si>
  <si>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</si>
  <si>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</si>
  <si>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</si>
  <si>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</si>
  <si>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</si>
  <si>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</si>
  <si>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</si>
  <si>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</si>
  <si>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</si>
  <si>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</si>
  <si>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</si>
  <si>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</si>
  <si>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</si>
  <si>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</si>
  <si>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</si>
  <si>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</si>
  <si>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</si>
  <si>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</si>
  <si>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</si>
  <si>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</si>
  <si>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</si>
  <si>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</si>
  <si>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</si>
  <si>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</si>
  <si>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</si>
  <si>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</si>
  <si>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</si>
  <si>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</si>
  <si>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</si>
  <si>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</si>
  <si>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</si>
  <si>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</si>
  <si>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</si>
  <si>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</si>
  <si>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</si>
  <si>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</si>
  <si>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</si>
  <si>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</si>
  <si>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</si>
  <si>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</si>
  <si>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</si>
  <si>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</si>
  <si>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</si>
  <si>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</si>
  <si>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</si>
  <si>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</si>
  <si>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</si>
  <si>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</si>
  <si>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</si>
  <si>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</si>
  <si>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</si>
  <si>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</si>
  <si>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</si>
  <si>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</si>
  <si>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</si>
  <si>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</si>
  <si>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</si>
  <si>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</si>
  <si>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</si>
  <si>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</si>
  <si>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</si>
  <si>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</si>
  <si>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</si>
  <si>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</si>
  <si>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</si>
  <si>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</si>
  <si>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</si>
  <si>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</si>
  <si>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</si>
  <si>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</si>
  <si>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</si>
  <si>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</si>
  <si>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</si>
  <si>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</si>
  <si>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</si>
  <si>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</si>
  <si>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</si>
  <si>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</si>
  <si>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</si>
  <si>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</si>
  <si>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</si>
  <si>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</si>
  <si>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</si>
  <si>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</si>
  <si>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</si>
  <si>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</si>
  <si>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</si>
  <si>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</si>
  <si>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</si>
  <si>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</si>
  <si>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</si>
  <si>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</si>
  <si>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</si>
  <si>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</si>
  <si>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</si>
  <si>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</si>
  <si>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</si>
  <si>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</si>
  <si>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</si>
  <si>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</si>
  <si>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</si>
  <si>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</si>
  <si>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</si>
  <si>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</si>
  <si>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</si>
  <si>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</si>
  <si>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</si>
  <si>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</si>
  <si>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</si>
  <si>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</si>
  <si>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</si>
  <si>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</si>
  <si>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</si>
  <si>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</si>
  <si>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</si>
  <si>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</si>
  <si>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</si>
  <si>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</si>
  <si>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</si>
  <si>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</si>
  <si>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</si>
  <si>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</si>
  <si>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</si>
  <si>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</si>
  <si>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</si>
  <si>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</si>
  <si>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</si>
  <si>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</si>
  <si>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</si>
  <si>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</si>
  <si>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</si>
  <si>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</si>
  <si>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</si>
  <si>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</si>
  <si>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</si>
  <si>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</si>
  <si>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</si>
  <si>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</si>
  <si>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</si>
  <si>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</si>
  <si>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</si>
  <si>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</si>
  <si>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</si>
  <si>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</si>
  <si>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</si>
  <si>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</si>
  <si>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</si>
  <si>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</si>
  <si>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</si>
  <si>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</si>
  <si>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</si>
  <si>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</si>
  <si>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</si>
  <si>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</si>
  <si>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</si>
  <si>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</si>
  <si>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</si>
  <si>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</si>
  <si>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</si>
  <si>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</si>
  <si>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</si>
  <si>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</si>
  <si>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</si>
  <si>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</si>
  <si>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</si>
  <si>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</si>
  <si>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</si>
  <si>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</si>
  <si>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</si>
  <si>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</si>
  <si>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</si>
  <si>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</si>
  <si>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</si>
  <si>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</si>
  <si>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</si>
  <si>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</si>
  <si>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</si>
  <si>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</si>
  <si>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</si>
  <si>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</si>
  <si>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</si>
  <si>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</si>
  <si>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</si>
  <si>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</si>
  <si>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</si>
  <si>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</si>
  <si>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</si>
  <si>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</si>
  <si>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</si>
  <si>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</si>
  <si>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</si>
  <si>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</si>
  <si>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</si>
  <si>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</si>
  <si>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</si>
  <si>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</si>
  <si>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</si>
  <si>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</si>
  <si>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</si>
  <si>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</si>
  <si>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</si>
  <si>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</si>
  <si>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</si>
  <si>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</si>
  <si>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</si>
  <si>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</si>
  <si>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</si>
  <si>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</si>
  <si>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</si>
  <si>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</si>
  <si>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</si>
  <si>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</si>
  <si>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</si>
  <si>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</si>
  <si>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</si>
  <si>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</si>
  <si>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</si>
  <si>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</si>
  <si>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</si>
  <si>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</si>
  <si>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</si>
  <si>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</si>
  <si>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</si>
  <si>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</si>
  <si>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</si>
  <si>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</si>
  <si>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</si>
  <si>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</si>
  <si>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</si>
  <si>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</si>
  <si>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</si>
  <si>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</si>
  <si>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</si>
  <si>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</si>
  <si>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</si>
  <si>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</si>
  <si>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</si>
  <si>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</si>
  <si>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</si>
  <si>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</si>
  <si>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</si>
  <si>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</si>
  <si>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</si>
  <si>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</si>
  <si>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</si>
  <si>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</si>
  <si>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</si>
  <si>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</si>
  <si>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</si>
  <si>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</si>
  <si>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</si>
  <si>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</si>
  <si>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</si>
  <si>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</si>
  <si>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</si>
  <si>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</si>
  <si>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</si>
  <si>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</si>
  <si>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</si>
  <si>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</si>
  <si>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</si>
  <si>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</si>
  <si>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</si>
  <si>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</si>
  <si>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</si>
  <si>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</si>
  <si>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</si>
  <si>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</si>
  <si>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</si>
  <si>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</si>
  <si>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</si>
  <si>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</si>
  <si>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</si>
  <si>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</si>
  <si>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</si>
  <si>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</si>
  <si>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</si>
  <si>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</si>
  <si>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</si>
  <si>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</si>
  <si>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</si>
  <si>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</si>
  <si>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</si>
  <si>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</si>
  <si>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</si>
  <si>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</si>
  <si>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</si>
  <si>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</si>
  <si>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</si>
  <si>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</si>
  <si>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</si>
  <si>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</si>
  <si>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</si>
  <si>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</si>
  <si>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</si>
  <si>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</si>
  <si>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</si>
  <si>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</si>
  <si>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</si>
  <si>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</si>
  <si>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</si>
  <si>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</si>
  <si>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</si>
  <si>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</si>
  <si>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</si>
  <si>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</si>
  <si>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</si>
  <si>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</si>
  <si>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</si>
  <si>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</si>
  <si>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</si>
  <si>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</si>
  <si>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</si>
  <si>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</si>
  <si>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</si>
  <si>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</si>
  <si>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</si>
  <si>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</si>
  <si>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</si>
  <si>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</si>
  <si>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</si>
  <si>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</si>
  <si>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</si>
  <si>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</si>
  <si>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</si>
  <si>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</si>
  <si>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</si>
  <si>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</si>
  <si>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</si>
  <si>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</si>
  <si>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</si>
  <si>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</si>
  <si>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</si>
  <si>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</si>
  <si>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</si>
  <si>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</si>
  <si>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</si>
  <si>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</si>
  <si>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</si>
  <si>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</si>
  <si>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</si>
  <si>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</si>
  <si>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</si>
  <si>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</si>
  <si>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</si>
  <si>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</si>
  <si>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</si>
  <si>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</si>
  <si>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</si>
  <si>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</si>
  <si>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</si>
  <si>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</si>
  <si>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</si>
  <si>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</si>
  <si>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</si>
  <si>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</si>
  <si>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</si>
  <si>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</si>
  <si>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</si>
  <si>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</si>
  <si>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</si>
  <si>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</si>
  <si>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</si>
  <si>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</si>
  <si>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</si>
  <si>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</si>
  <si>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</si>
  <si>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</si>
  <si>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</si>
  <si>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</si>
  <si>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</si>
  <si>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</si>
  <si>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</si>
  <si>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</si>
  <si>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</si>
  <si>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</si>
  <si>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</si>
  <si>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</si>
  <si>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</si>
  <si>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</si>
  <si>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</si>
  <si>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</si>
  <si>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</si>
  <si>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</si>
  <si>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</si>
  <si>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</si>
  <si>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</si>
  <si>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</si>
  <si>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</si>
  <si>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</si>
  <si>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</si>
  <si>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</si>
  <si>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</si>
  <si>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</si>
  <si>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</si>
  <si>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</si>
  <si>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</si>
  <si>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</si>
  <si>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</si>
  <si>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</si>
  <si>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</si>
  <si>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</si>
  <si>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</si>
  <si>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</si>
  <si>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</si>
  <si>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</si>
  <si>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</si>
  <si>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</si>
  <si>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</si>
  <si>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</si>
  <si>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</si>
  <si>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</si>
  <si>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</si>
  <si>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</si>
  <si>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</si>
  <si>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</si>
  <si>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</si>
  <si>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</si>
  <si>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</si>
  <si>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</si>
  <si>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</si>
  <si>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</si>
  <si>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</si>
  <si>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</si>
  <si>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</si>
  <si>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</si>
  <si>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</si>
  <si>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</si>
  <si>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</si>
  <si>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</si>
  <si>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</si>
  <si>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</si>
  <si>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</si>
  <si>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</si>
  <si>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</si>
  <si>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</si>
  <si>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</si>
  <si>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</si>
  <si>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</si>
  <si>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</si>
  <si>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</si>
  <si>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</si>
  <si>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</si>
  <si>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</si>
  <si>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</si>
  <si>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</si>
  <si>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</si>
  <si>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</si>
  <si>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</si>
  <si>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</si>
  <si>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</si>
  <si>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</si>
  <si>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</si>
  <si>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</si>
  <si>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</si>
  <si>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</si>
  <si>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</si>
  <si>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</si>
  <si>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</si>
  <si>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</si>
  <si>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</si>
  <si>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</si>
  <si>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</si>
  <si>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</si>
  <si>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</si>
  <si>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</si>
  <si>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</si>
  <si>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</si>
  <si>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</si>
  <si>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</si>
  <si>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</si>
  <si>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</si>
  <si>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</si>
  <si>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</si>
  <si>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</si>
  <si>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</si>
  <si>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</si>
  <si>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</si>
  <si>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</si>
  <si>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</si>
  <si>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</si>
  <si>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</si>
  <si>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</si>
  <si>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</si>
  <si>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</si>
  <si>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</si>
  <si>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</si>
  <si>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</si>
  <si>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</si>
  <si>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</si>
  <si>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</si>
  <si>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</si>
  <si>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</si>
  <si>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</si>
  <si>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</si>
  <si>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</si>
  <si>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</si>
  <si>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</si>
  <si>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</si>
  <si>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</si>
  <si>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</si>
  <si>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</si>
  <si>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</si>
  <si>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</si>
  <si>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</si>
  <si>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</si>
  <si>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</si>
  <si>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</si>
  <si>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</si>
  <si>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</si>
  <si>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</si>
  <si>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</si>
  <si>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</si>
  <si>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</si>
  <si>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</si>
  <si>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</si>
  <si>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</si>
  <si>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</si>
  <si>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</si>
  <si>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</si>
  <si>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</si>
  <si>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</si>
  <si>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</si>
  <si>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</si>
  <si>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</si>
  <si>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</si>
  <si>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</si>
  <si>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</si>
  <si>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</si>
  <si>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</si>
  <si>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</si>
  <si>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</si>
  <si>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</si>
  <si>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</si>
  <si>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</si>
  <si>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</si>
  <si>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</si>
  <si>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</si>
  <si>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</si>
  <si>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</si>
  <si>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</si>
  <si>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</si>
  <si>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</si>
  <si>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</si>
  <si>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</si>
  <si>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</si>
  <si>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</si>
  <si>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</si>
  <si>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</si>
  <si>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</si>
  <si>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</si>
  <si>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</si>
  <si>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</si>
  <si>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</si>
  <si>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</si>
  <si>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</si>
  <si>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</si>
  <si>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</si>
  <si>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</si>
  <si>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</si>
  <si>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</si>
  <si>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</si>
  <si>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</si>
  <si>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</si>
  <si>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</si>
  <si>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</si>
  <si>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</si>
  <si>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</si>
  <si>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</si>
  <si>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</si>
  <si>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</si>
  <si>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</si>
  <si>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</si>
  <si>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</si>
  <si>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</si>
  <si>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</si>
  <si>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</si>
  <si>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</si>
  <si>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</si>
  <si>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</si>
  <si>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</si>
  <si>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</si>
  <si>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</si>
  <si>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</si>
  <si>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</si>
  <si>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</si>
  <si>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</si>
  <si>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</si>
  <si>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</si>
  <si>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</si>
  <si>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</si>
  <si>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</si>
  <si>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</si>
  <si>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</si>
  <si>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</si>
  <si>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</si>
  <si>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</si>
  <si>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</si>
  <si>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</si>
  <si>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</si>
  <si>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</si>
  <si>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</si>
  <si>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</si>
  <si>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</si>
  <si>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</si>
  <si>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</si>
  <si>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</si>
  <si>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</si>
  <si>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</si>
  <si>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</si>
  <si>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</si>
  <si>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</si>
  <si>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</si>
  <si>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</si>
  <si>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</si>
  <si>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</si>
  <si>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</si>
  <si>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</si>
  <si>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</si>
  <si>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</si>
  <si>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</si>
  <si>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</si>
  <si>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</si>
  <si>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</si>
  <si>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</si>
  <si>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</si>
  <si>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</si>
  <si>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</si>
  <si>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</si>
  <si>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</si>
  <si>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</si>
  <si>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</si>
  <si>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</si>
  <si>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</si>
  <si>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</si>
  <si>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</si>
  <si>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</si>
  <si>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</si>
  <si>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</si>
  <si>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</si>
  <si>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</si>
  <si>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</si>
  <si>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</si>
  <si>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</si>
  <si>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</si>
  <si>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</si>
  <si>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</si>
  <si>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</si>
  <si>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</si>
  <si>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</si>
  <si>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</si>
  <si>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</si>
  <si>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</si>
  <si>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</si>
  <si>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</si>
  <si>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</si>
  <si>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</si>
  <si>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</si>
  <si>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</si>
  <si>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</si>
  <si>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</si>
  <si>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</si>
  <si>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</si>
  <si>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</si>
  <si>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</si>
  <si>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</si>
  <si>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</si>
  <si>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</si>
  <si>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</si>
  <si>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</si>
  <si>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</si>
  <si>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</si>
  <si>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</si>
  <si>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</si>
  <si>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</si>
  <si>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</si>
  <si>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</si>
  <si>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</si>
  <si>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</si>
  <si>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</si>
  <si>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</si>
  <si>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</si>
  <si>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</si>
  <si>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</si>
  <si>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</si>
  <si>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</si>
  <si>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</si>
  <si>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</si>
  <si>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</si>
  <si>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</si>
  <si>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</si>
  <si>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</si>
  <si>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</si>
  <si>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</si>
  <si>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</si>
  <si>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</si>
  <si>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</si>
  <si>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</si>
  <si>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</si>
  <si>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</si>
  <si>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</si>
  <si>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</si>
  <si>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</si>
  <si>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</si>
  <si>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</si>
  <si>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</si>
  <si>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</si>
  <si>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</si>
  <si>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</si>
  <si>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</si>
  <si>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</si>
  <si>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</si>
  <si>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</si>
  <si>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</si>
  <si>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</si>
  <si>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</si>
  <si>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</si>
  <si>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</si>
  <si>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</si>
  <si>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</si>
  <si>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</si>
  <si>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</si>
  <si>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</si>
  <si>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</si>
  <si>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</si>
  <si>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</si>
  <si>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</si>
  <si>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</si>
  <si>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</si>
  <si>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</si>
  <si>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</si>
  <si>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</si>
  <si>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</si>
  <si>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</si>
  <si>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</si>
  <si>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</si>
  <si>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</si>
  <si>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</si>
  <si>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</si>
  <si>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</si>
  <si>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</si>
  <si>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</si>
  <si>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</si>
  <si>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</si>
  <si>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</si>
  <si>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</si>
  <si>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</si>
  <si>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</si>
  <si>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</si>
  <si>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</si>
  <si>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</si>
  <si>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</si>
  <si>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</si>
  <si>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</si>
  <si>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</si>
  <si>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</si>
  <si>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</si>
  <si>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</si>
  <si>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</si>
  <si>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</si>
  <si>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</si>
  <si>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</si>
  <si>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</si>
  <si>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</si>
  <si>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</si>
  <si>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</si>
  <si>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</si>
  <si>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</si>
  <si>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</si>
  <si>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</si>
  <si>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</si>
  <si>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</si>
  <si>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</si>
  <si>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</si>
  <si>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</si>
  <si>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</si>
  <si>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</si>
  <si>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</si>
  <si>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</si>
  <si>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</si>
  <si>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</si>
  <si>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</si>
  <si>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</si>
  <si>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</si>
  <si>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</si>
  <si>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</si>
  <si>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</si>
  <si>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</si>
  <si>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</si>
  <si>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</si>
  <si>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</si>
  <si>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</si>
  <si>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</si>
  <si>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</si>
  <si>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</si>
  <si>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</si>
  <si>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</si>
  <si>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</si>
  <si>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</si>
  <si>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</si>
  <si>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</si>
  <si>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</si>
  <si>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</si>
  <si>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</si>
  <si>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</si>
  <si>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</si>
  <si>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</si>
  <si>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</si>
  <si>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</si>
  <si>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</si>
  <si>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</si>
  <si>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</si>
  <si>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</si>
  <si>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</si>
  <si>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</si>
  <si>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</si>
  <si>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</si>
  <si>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</si>
  <si>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</si>
  <si>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</si>
  <si>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</si>
  <si>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</si>
  <si>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</si>
  <si>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</si>
  <si>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</si>
  <si>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</si>
  <si>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</si>
  <si>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</si>
  <si>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</si>
  <si>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</si>
  <si>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</si>
  <si>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</si>
  <si>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</si>
  <si>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</si>
  <si>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</si>
  <si>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</si>
  <si>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</si>
  <si>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</si>
  <si>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</si>
  <si>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</si>
  <si>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</si>
  <si>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</si>
  <si>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</si>
  <si>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</si>
  <si>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</si>
  <si>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</si>
  <si>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</si>
  <si>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</si>
  <si>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</si>
  <si>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</si>
  <si>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</si>
  <si>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</si>
  <si>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</si>
  <si>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</si>
  <si>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</si>
  <si>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</si>
  <si>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</si>
  <si>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</si>
  <si>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</si>
  <si>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</si>
  <si>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</si>
  <si>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</si>
  <si>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</si>
  <si>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</si>
  <si>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</si>
  <si>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</si>
  <si>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</si>
  <si>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</si>
  <si>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</si>
  <si>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</si>
  <si>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</si>
  <si>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</si>
  <si>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</si>
  <si>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</si>
  <si>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</si>
  <si>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</si>
  <si>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</si>
  <si>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</si>
  <si>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</si>
  <si>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</si>
  <si>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</si>
  <si>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</si>
  <si>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</si>
  <si>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</si>
  <si>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</si>
  <si>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</si>
  <si>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</si>
  <si>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</si>
  <si>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</si>
  <si>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</si>
  <si>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</si>
  <si>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</si>
  <si>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</si>
  <si>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</si>
  <si>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</si>
  <si>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</si>
  <si>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</si>
  <si>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</si>
  <si>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</si>
  <si>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</si>
  <si>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</si>
  <si>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</si>
  <si>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</si>
  <si>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</si>
  <si>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</si>
  <si>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</si>
  <si>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</si>
  <si>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</si>
  <si>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</si>
  <si>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</si>
  <si>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</si>
  <si>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</si>
  <si>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</si>
  <si>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</si>
  <si>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</si>
  <si>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</si>
  <si>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</si>
  <si>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</si>
  <si>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</si>
  <si>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</si>
  <si>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</si>
  <si>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</si>
  <si>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</si>
  <si>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</si>
  <si>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</si>
  <si>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</si>
  <si>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</si>
  <si>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</si>
  <si>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</si>
  <si>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</si>
  <si>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</si>
  <si>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</si>
  <si>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</si>
  <si>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</si>
  <si>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</si>
  <si>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</si>
  <si>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</si>
  <si>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</si>
  <si>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</si>
  <si>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</si>
  <si>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</si>
  <si>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</si>
  <si>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</si>
  <si>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</si>
  <si>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</si>
  <si>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</si>
  <si>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</si>
  <si>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</si>
  <si>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</si>
  <si>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</si>
  <si>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</si>
  <si>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</si>
  <si>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</si>
  <si>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</si>
  <si>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</si>
  <si>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</si>
  <si>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</si>
  <si>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</si>
  <si>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</si>
  <si>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</si>
  <si>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</si>
  <si>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</si>
  <si>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</si>
  <si>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</si>
  <si>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</si>
  <si>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</si>
  <si>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</si>
  <si>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</si>
  <si>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</si>
  <si>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</si>
  <si>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</si>
  <si>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</si>
  <si>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</si>
  <si>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</si>
  <si>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</si>
  <si>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</si>
  <si>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</si>
  <si>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</si>
  <si>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</si>
  <si>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</si>
  <si>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</si>
  <si>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</si>
  <si>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</si>
  <si>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</si>
  <si>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</si>
  <si>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</si>
  <si>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</si>
  <si>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</si>
  <si>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</si>
  <si>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</si>
  <si>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</si>
  <si>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</si>
  <si>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</si>
  <si>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</si>
  <si>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</si>
  <si>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</si>
  <si>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</si>
  <si>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</si>
  <si>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</si>
  <si>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</si>
  <si>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</si>
  <si>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</si>
  <si>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</si>
  <si>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</si>
  <si>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</si>
  <si>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</si>
  <si>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</si>
  <si>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</si>
  <si>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</si>
  <si>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</si>
  <si>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</si>
  <si>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</si>
  <si>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</si>
  <si>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</si>
  <si>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</si>
  <si>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</si>
  <si>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</si>
  <si>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</si>
  <si>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</si>
  <si>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</si>
  <si>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</si>
  <si>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</si>
  <si>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</si>
  <si>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</si>
  <si>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</si>
  <si>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</si>
  <si>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</si>
  <si>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</si>
  <si>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</si>
  <si>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</si>
  <si>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</si>
  <si>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</si>
  <si>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</si>
  <si>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</si>
  <si>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</si>
  <si>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</si>
  <si>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</si>
  <si>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</si>
  <si>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</si>
  <si>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</si>
  <si>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</si>
  <si>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</si>
  <si>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</si>
  <si>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</si>
  <si>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</si>
  <si>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</si>
  <si>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</si>
  <si>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</si>
  <si>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</si>
  <si>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</si>
  <si>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</si>
  <si>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</si>
  <si>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</si>
  <si>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</si>
  <si>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</si>
  <si>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</si>
  <si>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</si>
  <si>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</si>
  <si>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</si>
  <si>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</si>
  <si>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</si>
  <si>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</si>
  <si>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</si>
  <si>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</si>
  <si>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</si>
  <si>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</si>
  <si>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</si>
  <si>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</si>
  <si>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</si>
  <si>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</si>
  <si>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</si>
  <si>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</si>
  <si>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</si>
  <si>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</si>
  <si>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</si>
  <si>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</si>
  <si>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</si>
  <si>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</si>
  <si>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</si>
  <si>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</si>
  <si>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</si>
  <si>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</si>
  <si>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</si>
  <si>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</si>
  <si>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</si>
  <si>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</si>
  <si>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</si>
  <si>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</si>
  <si>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</si>
  <si>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</si>
  <si>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</si>
  <si>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</si>
  <si>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</si>
  <si>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</si>
  <si>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</si>
  <si>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</si>
  <si>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</si>
  <si>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</si>
  <si>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</si>
  <si>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</si>
  <si>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</si>
  <si>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</si>
  <si>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</si>
  <si>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</si>
  <si>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</si>
  <si>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</si>
  <si>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</si>
  <si>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</si>
  <si>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</si>
  <si>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</si>
  <si>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</si>
  <si>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</si>
  <si>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</si>
  <si>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</si>
  <si>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</si>
  <si>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</si>
  <si>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</si>
  <si>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</si>
  <si>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</si>
  <si>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</si>
  <si>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</si>
  <si>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</si>
  <si>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</si>
  <si>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</si>
  <si>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</si>
  <si>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</si>
  <si>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</si>
  <si>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</si>
  <si>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</si>
  <si>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</si>
  <si>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</si>
  <si>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</si>
  <si>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</si>
  <si>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</si>
  <si>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</si>
  <si>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</si>
  <si>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</si>
  <si>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</si>
  <si>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</si>
  <si>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</si>
  <si>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</si>
  <si>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</si>
  <si>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</si>
  <si>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</si>
  <si>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</si>
  <si>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</si>
  <si>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</si>
  <si>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</si>
  <si>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</si>
  <si>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</si>
  <si>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</si>
  <si>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</si>
  <si>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</si>
  <si>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</si>
  <si>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</si>
  <si>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</si>
  <si>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</si>
  <si>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</si>
  <si>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</si>
  <si>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</si>
  <si>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</si>
  <si>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</si>
  <si>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</si>
  <si>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</si>
  <si>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</si>
  <si>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</si>
  <si>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</si>
  <si>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</si>
  <si>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</si>
  <si>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</si>
  <si>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</si>
  <si>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</si>
  <si>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</si>
  <si>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</si>
  <si>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</si>
  <si>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</si>
  <si>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</si>
  <si>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</si>
  <si>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</si>
  <si>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</si>
  <si>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</si>
  <si>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</si>
  <si>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</si>
  <si>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</si>
  <si>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</si>
  <si>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</si>
  <si>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</si>
  <si>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</si>
  <si>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</si>
  <si>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</si>
  <si>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</si>
  <si>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</si>
  <si>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</si>
  <si>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</si>
  <si>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</si>
  <si>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</si>
  <si>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</si>
  <si>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</si>
  <si>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</si>
  <si>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</si>
  <si>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</si>
  <si>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</si>
  <si>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</si>
  <si>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</si>
  <si>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</si>
  <si>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</si>
  <si>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</si>
  <si>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</si>
  <si>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</si>
  <si>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</si>
  <si>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</si>
  <si>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</si>
  <si>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</si>
  <si>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</si>
  <si>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</si>
  <si>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</si>
  <si>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</si>
  <si>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</si>
  <si>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</si>
  <si>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</si>
  <si>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</si>
  <si>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</si>
  <si>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</si>
  <si>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</si>
  <si>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</si>
  <si>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</si>
  <si>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</si>
  <si>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</si>
  <si>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</si>
  <si>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</si>
  <si>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</si>
  <si>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</si>
  <si>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</si>
  <si>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</si>
  <si>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</si>
  <si>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</si>
  <si>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</si>
  <si>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</si>
  <si>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</si>
  <si>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</si>
  <si>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</si>
  <si>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</si>
  <si>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</si>
  <si>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</si>
  <si>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</si>
  <si>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</si>
  <si>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</si>
  <si>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</si>
  <si>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</si>
  <si>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</si>
  <si>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</si>
  <si>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</si>
  <si>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</si>
  <si>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</si>
  <si>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</si>
  <si>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</si>
  <si>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</si>
  <si>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</si>
  <si>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</si>
  <si>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</si>
  <si>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</si>
  <si>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</si>
  <si>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</si>
  <si>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</si>
  <si>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</si>
  <si>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</si>
  <si>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</si>
  <si>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</si>
  <si>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</si>
  <si>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</si>
  <si>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</si>
  <si>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</si>
  <si>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</si>
  <si>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</si>
  <si>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</si>
  <si>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</si>
  <si>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</si>
  <si>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</si>
  <si>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</si>
  <si>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</si>
  <si>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</si>
  <si>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</si>
  <si>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</si>
  <si>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</si>
  <si>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</si>
  <si>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</si>
  <si>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</si>
  <si>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</si>
  <si>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</si>
  <si>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</si>
  <si>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</si>
  <si>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</si>
  <si>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</si>
  <si>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</si>
  <si>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</si>
  <si>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</si>
  <si>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</si>
  <si>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</si>
  <si>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</si>
  <si>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</si>
  <si>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</si>
  <si>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</si>
  <si>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</si>
  <si>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</si>
  <si>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</si>
  <si>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</si>
  <si>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</si>
  <si>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</si>
  <si>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</si>
  <si>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</si>
  <si>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</si>
  <si>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</si>
  <si>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</si>
  <si>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</si>
  <si>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</si>
  <si>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</si>
  <si>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</si>
  <si>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</si>
  <si>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</si>
  <si>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</si>
  <si>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</si>
  <si>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</si>
  <si>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</si>
  <si>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</si>
  <si>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</si>
  <si>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</si>
  <si>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</si>
  <si>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</si>
  <si>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</si>
  <si>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</si>
  <si>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</si>
  <si>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</si>
  <si>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</si>
  <si>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</si>
  <si>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</si>
  <si>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</si>
  <si>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</si>
  <si>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</si>
  <si>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</si>
  <si>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</si>
  <si>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</si>
  <si>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</si>
  <si>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</si>
  <si>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</si>
  <si>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</si>
  <si>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</si>
  <si>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</si>
  <si>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</si>
  <si>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</si>
  <si>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</si>
  <si>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</si>
  <si>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</si>
  <si>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</si>
  <si>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</si>
  <si>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</si>
  <si>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</si>
  <si>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</si>
  <si>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</si>
  <si>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</si>
  <si>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</si>
  <si>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</si>
  <si>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</si>
  <si>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</si>
  <si>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</si>
  <si>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</si>
  <si>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</si>
  <si>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</si>
  <si>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</si>
  <si>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</si>
  <si>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</si>
  <si>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</si>
  <si>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</si>
  <si>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</si>
  <si>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</si>
  <si>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</si>
  <si>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</si>
  <si>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</si>
  <si>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</si>
  <si>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</si>
  <si>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</si>
  <si>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</si>
  <si>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</si>
  <si>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</si>
  <si>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</si>
  <si>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</si>
  <si>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</si>
  <si>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</si>
  <si>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</si>
  <si>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</si>
  <si>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</si>
  <si>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</si>
  <si>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</si>
  <si>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</si>
  <si>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</si>
  <si>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</si>
  <si>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</si>
  <si>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</si>
  <si>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</si>
  <si>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</si>
  <si>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</si>
  <si>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</si>
  <si>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</si>
  <si>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</si>
  <si>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</si>
  <si>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</si>
  <si>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</si>
  <si>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</si>
  <si>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</si>
  <si>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</si>
  <si>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</si>
  <si>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</si>
  <si>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</si>
  <si>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</si>
  <si>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</si>
  <si>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</si>
  <si>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</si>
  <si>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</si>
  <si>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</si>
  <si>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</si>
  <si>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</si>
  <si>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</si>
  <si>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</si>
  <si>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</si>
  <si>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</si>
  <si>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</si>
  <si>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</si>
  <si>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</si>
  <si>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</si>
  <si>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</si>
  <si>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</si>
  <si>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</si>
  <si>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</si>
  <si>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</si>
  <si>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</si>
  <si>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</si>
  <si>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</si>
  <si>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</si>
  <si>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</si>
  <si>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</si>
  <si>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</si>
  <si>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</si>
  <si>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</si>
  <si>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</si>
  <si>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</si>
  <si>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</si>
  <si>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</si>
  <si>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</si>
  <si>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</si>
  <si>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</si>
  <si>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</si>
  <si>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</si>
  <si>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</si>
  <si>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</si>
  <si>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</si>
  <si>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</si>
  <si>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</si>
  <si>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</si>
  <si>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</si>
  <si>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</si>
  <si>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</si>
  <si>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</si>
  <si>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</si>
  <si>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</si>
  <si>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</si>
  <si>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</si>
  <si>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</si>
  <si>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</si>
  <si>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</si>
  <si>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</si>
  <si>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</si>
  <si>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</si>
  <si>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</si>
  <si>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</si>
  <si>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</si>
  <si>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</si>
  <si>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</si>
  <si>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</si>
  <si>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</si>
  <si>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</si>
  <si>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</si>
  <si>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</si>
  <si>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</si>
  <si>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</si>
  <si>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</si>
  <si>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</si>
  <si>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</si>
  <si>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</si>
  <si>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</si>
  <si>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</si>
  <si>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</si>
  <si>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</si>
  <si>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</si>
  <si>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</si>
  <si>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</si>
  <si>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</si>
  <si>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</si>
  <si>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</si>
  <si>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</si>
  <si>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</si>
  <si>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</si>
  <si>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</si>
  <si>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</si>
  <si>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</si>
  <si>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</si>
  <si>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</si>
  <si>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</si>
  <si>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</si>
  <si>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</si>
  <si>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</si>
  <si>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</si>
  <si>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</si>
  <si>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</si>
  <si>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</si>
  <si>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</si>
  <si>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</si>
  <si>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</si>
  <si>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</si>
  <si>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</si>
  <si>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</si>
  <si>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</si>
  <si>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</si>
  <si>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</si>
  <si>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</si>
  <si>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</si>
  <si>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</si>
  <si>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</si>
  <si>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</si>
  <si>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</si>
  <si>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</si>
  <si>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</si>
  <si>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</si>
  <si>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</si>
  <si>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</si>
  <si>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</si>
  <si>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</si>
  <si>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</si>
  <si>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</si>
  <si>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</si>
  <si>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</si>
  <si>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</si>
  <si>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</si>
  <si>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</si>
  <si>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</si>
  <si>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</si>
  <si>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</si>
  <si>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</si>
  <si>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</si>
  <si>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</si>
  <si>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</si>
  <si>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</si>
  <si>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</si>
  <si>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</si>
  <si>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</si>
  <si>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</si>
  <si>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</si>
  <si>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</si>
  <si>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</si>
  <si>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</si>
  <si>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</si>
  <si>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</si>
  <si>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</si>
  <si>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</si>
  <si>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</si>
  <si>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</si>
  <si>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</si>
  <si>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</si>
  <si>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</si>
  <si>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</si>
  <si>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</si>
  <si>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</si>
  <si>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</si>
  <si>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</si>
  <si>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</si>
  <si>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</si>
  <si>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</si>
  <si>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</si>
  <si>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</si>
  <si>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</si>
  <si>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</si>
  <si>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</si>
  <si>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</si>
  <si>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</si>
  <si>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</si>
  <si>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</si>
  <si>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</si>
  <si>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</si>
  <si>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</si>
  <si>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</si>
  <si>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</si>
  <si>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</si>
  <si>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</si>
  <si>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</si>
  <si>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</si>
  <si>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</si>
  <si>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</si>
  <si>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</si>
  <si>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</si>
  <si>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</si>
  <si>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</si>
  <si>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</si>
  <si>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</si>
  <si>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</si>
  <si>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</si>
  <si>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</si>
  <si>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</si>
  <si>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</si>
  <si>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</si>
  <si>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</si>
  <si>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</si>
  <si>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</si>
  <si>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</si>
  <si>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</si>
  <si>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</si>
  <si>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</si>
  <si>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</si>
  <si>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</si>
  <si>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</si>
  <si>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</si>
  <si>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</si>
  <si>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</si>
  <si>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</si>
  <si>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</si>
  <si>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</si>
  <si>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</si>
  <si>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</si>
  <si>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</si>
  <si>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</si>
  <si>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</si>
  <si>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</si>
  <si>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</si>
  <si>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</si>
  <si>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</si>
  <si>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</si>
  <si>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</si>
  <si>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</si>
  <si>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</si>
  <si>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</si>
  <si>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</si>
  <si>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</si>
  <si>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</si>
  <si>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</si>
  <si>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</si>
  <si>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</si>
  <si>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</si>
  <si>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</si>
  <si>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</si>
  <si>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</si>
  <si>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</si>
  <si>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</si>
  <si>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</si>
  <si>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</si>
  <si>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</si>
  <si>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</si>
  <si>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</si>
  <si>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</si>
  <si>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</si>
  <si>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</si>
  <si>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</si>
  <si>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</si>
  <si>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</si>
  <si>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</si>
  <si>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</si>
  <si>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</si>
  <si>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</si>
  <si>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</si>
  <si>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</si>
  <si>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</si>
  <si>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</si>
  <si>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</si>
  <si>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</si>
  <si>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</si>
  <si>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</si>
  <si>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</si>
  <si>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</si>
  <si>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</si>
  <si>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</si>
  <si>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</si>
  <si>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</si>
  <si>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</si>
  <si>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</si>
  <si>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</si>
  <si>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</si>
  <si>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</si>
  <si>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</si>
  <si>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</si>
  <si>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</si>
  <si>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</si>
  <si>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</si>
  <si>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</si>
  <si>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</si>
  <si>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</si>
  <si>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</si>
  <si>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</si>
  <si>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</si>
  <si>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</si>
  <si>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</si>
  <si>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</si>
  <si>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</si>
  <si>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</si>
  <si>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</si>
  <si>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</si>
  <si>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</si>
  <si>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</si>
  <si>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</si>
  <si>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</si>
  <si>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</si>
  <si>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</si>
  <si>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</si>
  <si>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</si>
  <si>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</si>
  <si>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</si>
  <si>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</si>
  <si>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</si>
  <si>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</si>
  <si>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</si>
  <si>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</si>
  <si>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</si>
  <si>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</si>
  <si>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</si>
  <si>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</si>
  <si>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</si>
  <si>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</si>
  <si>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</si>
  <si>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</si>
  <si>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</si>
  <si>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</si>
  <si>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</si>
  <si>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</si>
  <si>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</si>
  <si>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</si>
  <si>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</si>
  <si>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</si>
  <si>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</si>
  <si>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</si>
  <si>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</si>
  <si>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</si>
  <si>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</si>
  <si>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</si>
  <si>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</si>
  <si>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</si>
  <si>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</si>
  <si>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</si>
  <si>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</si>
  <si>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</si>
  <si>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</si>
  <si>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</si>
  <si>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</si>
  <si>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</si>
  <si>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</si>
  <si>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</si>
  <si>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</si>
  <si>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</si>
  <si>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</si>
  <si>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</si>
  <si>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</si>
  <si>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</si>
  <si>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</si>
  <si>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</si>
  <si>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</si>
  <si>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</si>
  <si>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</si>
  <si>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</si>
  <si>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</si>
  <si>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</si>
  <si>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</si>
  <si>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</si>
  <si>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</si>
  <si>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</si>
  <si>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</si>
  <si>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</si>
  <si>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</si>
  <si>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</si>
  <si>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</si>
  <si>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</si>
  <si>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</si>
  <si>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</si>
  <si>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</si>
  <si>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</si>
  <si>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</si>
  <si>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</si>
  <si>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</si>
  <si>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</si>
  <si>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</si>
  <si>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</si>
  <si>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</si>
  <si>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</si>
  <si>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</si>
  <si>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</si>
  <si>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</si>
  <si>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</si>
  <si>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</si>
  <si>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</si>
  <si>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</si>
  <si>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</si>
  <si>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</si>
  <si>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</si>
  <si>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</si>
  <si>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</si>
  <si>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</si>
  <si>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</si>
  <si>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</si>
  <si>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</si>
  <si>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</si>
  <si>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</si>
  <si>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</si>
  <si>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</si>
  <si>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</si>
  <si>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</si>
  <si>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</si>
  <si>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</si>
  <si>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</si>
  <si>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</si>
  <si>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</si>
  <si>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</si>
  <si>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</si>
  <si>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</si>
  <si>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</si>
  <si>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</si>
  <si>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</si>
  <si>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</si>
  <si>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</si>
  <si>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</si>
  <si>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</si>
  <si>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</si>
  <si>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</si>
  <si>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</si>
  <si>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</si>
  <si>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</si>
  <si>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</si>
  <si>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</si>
  <si>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</si>
  <si>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</si>
  <si>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</si>
  <si>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</si>
  <si>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</si>
  <si>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</si>
  <si>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</si>
  <si>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</si>
  <si>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</si>
  <si>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</si>
  <si>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</si>
  <si>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</si>
  <si>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</si>
  <si>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</si>
  <si>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</si>
  <si>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</si>
  <si>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</si>
  <si>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</si>
  <si>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</si>
  <si>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</si>
  <si>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</si>
  <si>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</si>
  <si>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</si>
  <si>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</si>
  <si>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</si>
  <si>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</si>
  <si>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</si>
  <si>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</si>
  <si>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</si>
  <si>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</si>
  <si>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</si>
  <si>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</si>
  <si>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</si>
  <si>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</si>
  <si>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</si>
  <si>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</si>
  <si>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</si>
  <si>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</si>
  <si>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</si>
  <si>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</si>
  <si>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</si>
  <si>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</si>
  <si>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</si>
  <si>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</si>
  <si>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</si>
  <si>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</si>
  <si>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</si>
  <si>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</si>
  <si>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</si>
  <si>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</si>
  <si>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</si>
  <si>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</si>
  <si>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</si>
  <si>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</si>
  <si>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</si>
  <si>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</si>
  <si>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</si>
  <si>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</si>
  <si>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</si>
  <si>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</si>
  <si>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</si>
  <si>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</si>
  <si>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</si>
  <si>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</si>
  <si>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</si>
  <si>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</si>
  <si>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</si>
  <si>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</si>
  <si>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</si>
  <si>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</si>
  <si>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</si>
  <si>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</si>
  <si>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</si>
  <si>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</si>
  <si>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</si>
  <si>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</si>
  <si>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</si>
  <si>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</si>
  <si>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</si>
  <si>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</si>
  <si>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</si>
  <si>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</si>
  <si>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</si>
  <si>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</si>
  <si>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</si>
  <si>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</si>
  <si>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</si>
  <si>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</si>
  <si>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</si>
  <si>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</si>
  <si>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</si>
  <si>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</si>
  <si>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</si>
  <si>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</si>
  <si>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</si>
  <si>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</si>
  <si>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</si>
  <si>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</si>
  <si>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</si>
  <si>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</si>
  <si>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</si>
  <si>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</si>
  <si>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</si>
  <si>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</si>
  <si>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</si>
  <si>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</si>
  <si>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</si>
  <si>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</si>
  <si>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</si>
  <si>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</si>
  <si>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</si>
  <si>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</si>
  <si>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</si>
  <si>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</si>
  <si>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</si>
  <si>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</si>
  <si>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</si>
  <si>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</si>
  <si>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</si>
  <si>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</si>
  <si>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</si>
  <si>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</si>
  <si>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</si>
  <si>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</si>
  <si>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</si>
  <si>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</si>
  <si>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</si>
  <si>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</si>
  <si>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</si>
  <si>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</si>
  <si>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</si>
  <si>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</si>
  <si>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</si>
  <si>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</si>
  <si>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</si>
  <si>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</si>
  <si>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</si>
  <si>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</si>
  <si>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</si>
  <si>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</si>
  <si>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</si>
  <si>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</si>
  <si>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</si>
  <si>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</si>
  <si>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</si>
  <si>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</si>
  <si>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</si>
  <si>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</si>
  <si>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</si>
  <si>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</si>
  <si>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</si>
  <si>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</si>
  <si>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</si>
  <si>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</si>
  <si>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</si>
  <si>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</si>
  <si>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</si>
  <si>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</si>
  <si>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</si>
  <si>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</si>
  <si>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</si>
  <si>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</si>
  <si>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</si>
  <si>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</si>
  <si>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</si>
  <si>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</si>
  <si>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</si>
  <si>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</si>
  <si>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</si>
  <si>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</si>
  <si>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</si>
  <si>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</si>
  <si>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</si>
  <si>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</si>
  <si>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</si>
  <si>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</si>
  <si>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</si>
  <si>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</si>
  <si>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</si>
  <si>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</si>
  <si>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</si>
  <si>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</si>
  <si>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</si>
  <si>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</si>
  <si>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</si>
  <si>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</si>
  <si>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</si>
  <si>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</si>
  <si>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</si>
  <si>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</si>
  <si>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</si>
  <si>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</si>
  <si>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</si>
  <si>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</si>
  <si>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</si>
  <si>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</si>
  <si>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</si>
  <si>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</si>
  <si>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</si>
  <si>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</si>
  <si>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</si>
  <si>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</si>
  <si>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</si>
  <si>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</si>
  <si>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</si>
  <si>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</si>
  <si>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</si>
  <si>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</si>
  <si>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</si>
  <si>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</si>
  <si>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</si>
  <si>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</si>
  <si>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</si>
  <si>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</si>
  <si>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</si>
  <si>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</si>
  <si>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</si>
  <si>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</si>
  <si>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</si>
  <si>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</si>
  <si>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</si>
  <si>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</si>
  <si>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</si>
  <si>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</si>
  <si>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</si>
  <si>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</si>
  <si>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</si>
  <si>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</si>
  <si>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</si>
  <si>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</si>
  <si>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</si>
  <si>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</si>
  <si>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</si>
  <si>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</si>
  <si>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</si>
  <si>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</si>
  <si>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</si>
  <si>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</si>
  <si>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</si>
  <si>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</si>
  <si>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</si>
  <si>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</si>
  <si>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</si>
  <si>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</si>
  <si>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</si>
  <si>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</si>
  <si>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</si>
  <si>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</si>
  <si>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</si>
  <si>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</si>
  <si>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</si>
  <si>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</si>
  <si>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</si>
  <si>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</si>
  <si>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</si>
  <si>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</si>
  <si>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</si>
  <si>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</si>
  <si>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</si>
  <si>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</si>
  <si>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</si>
  <si>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</si>
  <si>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</si>
  <si>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</si>
  <si>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</si>
  <si>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</si>
  <si>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</si>
  <si>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</si>
  <si>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</si>
  <si>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</si>
  <si>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</si>
  <si>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</si>
  <si>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</si>
  <si>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</si>
  <si>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</si>
  <si>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</si>
  <si>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</si>
  <si>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</si>
  <si>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</si>
  <si>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</si>
  <si>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</si>
  <si>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</si>
  <si>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</si>
  <si>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</si>
  <si>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</si>
  <si>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</si>
  <si>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</si>
  <si>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</si>
  <si>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</si>
  <si>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</si>
  <si>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</si>
  <si>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</si>
  <si>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</si>
  <si>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</si>
  <si>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</si>
  <si>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</si>
  <si>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</si>
  <si>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</si>
  <si>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</si>
  <si>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</si>
  <si>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</si>
  <si>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</si>
  <si>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</si>
  <si>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</si>
  <si>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</si>
  <si>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</si>
  <si>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</si>
  <si>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</si>
  <si>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</si>
  <si>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</si>
  <si>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</si>
  <si>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</si>
  <si>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</si>
  <si>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</si>
  <si>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</si>
  <si>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</si>
  <si>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</si>
  <si>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</si>
  <si>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</si>
  <si>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</si>
  <si>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</si>
  <si>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</si>
  <si>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</si>
  <si>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</si>
  <si>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</si>
  <si>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</si>
  <si>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</si>
  <si>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</si>
  <si>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</si>
  <si>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</si>
  <si>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</si>
  <si>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</si>
  <si>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</si>
  <si>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</si>
  <si>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</si>
  <si>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</si>
  <si>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</si>
  <si>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</si>
  <si>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</si>
  <si>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</si>
  <si>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</si>
  <si>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</si>
  <si>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</si>
  <si>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</si>
  <si>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</si>
  <si>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</si>
  <si>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</si>
  <si>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</si>
  <si>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</si>
  <si>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</si>
  <si>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</si>
  <si>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</si>
  <si>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</si>
  <si>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</si>
  <si>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</si>
  <si>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</si>
  <si>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</si>
  <si>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</si>
  <si>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</si>
  <si>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</si>
  <si>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</si>
  <si>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</si>
  <si>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</si>
  <si>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</si>
  <si>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</si>
  <si>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</si>
  <si>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</si>
  <si>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</si>
  <si>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</si>
  <si>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</si>
  <si>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</si>
  <si>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</si>
  <si>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</si>
  <si>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</si>
  <si>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</si>
  <si>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</si>
  <si>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</si>
  <si>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</si>
  <si>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</si>
  <si>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</si>
  <si>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</si>
  <si>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</si>
  <si>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</si>
  <si>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</si>
  <si>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</si>
  <si>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</si>
  <si>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</si>
  <si>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</si>
  <si>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</si>
  <si>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</si>
  <si>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</si>
  <si>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</si>
  <si>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</si>
  <si>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</si>
  <si>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</si>
  <si>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</si>
  <si>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</si>
  <si>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</si>
  <si>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</si>
  <si>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</si>
  <si>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</si>
  <si>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</si>
  <si>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</si>
  <si>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</si>
  <si>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</si>
  <si>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</si>
  <si>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</si>
  <si>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</si>
  <si>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</si>
  <si>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</si>
  <si>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</si>
  <si>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</si>
  <si>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</si>
  <si>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</si>
  <si>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</si>
  <si>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</si>
  <si>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</si>
  <si>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</si>
  <si>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</si>
  <si>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</si>
  <si>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</si>
  <si>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</si>
  <si>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</si>
  <si>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</si>
  <si>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</si>
  <si>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</si>
  <si>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</si>
  <si>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</si>
  <si>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</si>
  <si>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</si>
  <si>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</si>
  <si>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</si>
  <si>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</si>
  <si>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</si>
  <si>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</si>
  <si>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</si>
  <si>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</si>
  <si>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</si>
  <si>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</si>
  <si>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</si>
  <si>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</si>
  <si>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</si>
  <si>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</si>
  <si>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</si>
  <si>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</si>
  <si>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</si>
  <si>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</si>
  <si>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</si>
  <si>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</si>
  <si>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</si>
  <si>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</si>
  <si>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</si>
  <si>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</si>
  <si>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</si>
  <si>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</si>
  <si>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</si>
  <si>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</si>
  <si>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</si>
  <si>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</si>
  <si>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</si>
  <si>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</si>
  <si>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</si>
  <si>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</si>
  <si>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</si>
  <si>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</si>
  <si>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</si>
  <si>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</si>
  <si>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</si>
  <si>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</si>
  <si>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</si>
  <si>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</si>
  <si>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</si>
  <si>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</si>
  <si>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</si>
  <si>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</si>
  <si>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</si>
  <si>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</si>
  <si>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</si>
  <si>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</si>
  <si>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</si>
  <si>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</si>
  <si>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</si>
  <si>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</si>
  <si>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</si>
  <si>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</si>
  <si>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</si>
  <si>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</si>
  <si>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</si>
  <si>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</si>
  <si>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</si>
  <si>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</si>
  <si>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</si>
  <si>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</si>
  <si>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</si>
  <si>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</si>
  <si>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</si>
  <si>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</si>
  <si>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</si>
  <si>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</si>
  <si>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</si>
  <si>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</si>
  <si>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</si>
  <si>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</si>
  <si>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</si>
  <si>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</si>
  <si>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</si>
  <si>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</si>
  <si>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</si>
  <si>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</si>
  <si>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</si>
  <si>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</si>
  <si>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</si>
  <si>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</si>
  <si>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</si>
  <si>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</si>
  <si>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</si>
  <si>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</si>
  <si>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</si>
  <si>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</si>
  <si>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</si>
  <si>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</si>
  <si>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</si>
  <si>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</si>
  <si>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</si>
  <si>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</si>
  <si>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</si>
  <si>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</si>
  <si>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</si>
  <si>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</si>
  <si>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</si>
  <si>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</si>
  <si>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</si>
  <si>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</si>
  <si>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</si>
  <si>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</si>
  <si>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</si>
  <si>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</si>
  <si>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</si>
  <si>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</si>
  <si>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</si>
  <si>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</si>
  <si>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</si>
  <si>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</si>
  <si>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</si>
  <si>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</si>
  <si>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</si>
  <si>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</si>
  <si>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</si>
  <si>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</si>
  <si>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</si>
  <si>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</si>
  <si>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</si>
  <si>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</si>
  <si>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</si>
  <si>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</si>
  <si>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</si>
  <si>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</si>
  <si>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</si>
  <si>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</si>
  <si>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</si>
  <si>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</si>
  <si>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</si>
  <si>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</si>
  <si>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</si>
  <si>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</si>
  <si>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</si>
  <si>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</si>
  <si>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</si>
  <si>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</si>
  <si>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</si>
  <si>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</si>
  <si>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</si>
  <si>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</si>
  <si>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</si>
  <si>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</si>
  <si>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</si>
  <si>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</si>
  <si>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</si>
  <si>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</si>
  <si>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</si>
  <si>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</si>
  <si>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</si>
  <si>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</si>
  <si>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</si>
  <si>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</si>
  <si>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</si>
  <si>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</si>
  <si>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</si>
  <si>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</si>
  <si>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</si>
  <si>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</si>
  <si>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</si>
  <si>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</si>
  <si>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</si>
  <si>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</si>
  <si>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</si>
  <si>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</si>
  <si>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</si>
  <si>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</si>
  <si>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</si>
  <si>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</si>
  <si>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</si>
  <si>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</si>
  <si>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</si>
  <si>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</si>
  <si>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</si>
  <si>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</si>
  <si>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</si>
  <si>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</si>
  <si>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</si>
  <si>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</si>
  <si>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</si>
  <si>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</si>
  <si>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</si>
  <si>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</si>
  <si>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</si>
  <si>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</si>
  <si>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</si>
  <si>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</si>
  <si>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</si>
  <si>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</si>
  <si>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</si>
  <si>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</si>
  <si>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</si>
  <si>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</si>
  <si>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</si>
  <si>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</si>
  <si>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</si>
  <si>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</si>
  <si>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</si>
  <si>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</si>
  <si>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</si>
  <si>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</si>
  <si>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</si>
  <si>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</si>
  <si>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</si>
  <si>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</si>
  <si>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</si>
  <si>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</si>
  <si>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</si>
  <si>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</si>
  <si>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</si>
  <si>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</si>
  <si>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</si>
  <si>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</si>
  <si>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</si>
  <si>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</si>
  <si>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</si>
  <si>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</si>
  <si>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</si>
  <si>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</si>
  <si>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</si>
  <si>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</si>
  <si>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</si>
  <si>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</si>
  <si>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</si>
  <si>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</si>
  <si>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</si>
  <si>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</si>
  <si>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</si>
  <si>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</si>
  <si>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</si>
  <si>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</si>
  <si>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</si>
  <si>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</si>
  <si>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</si>
  <si>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</si>
  <si>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</si>
  <si>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</si>
  <si>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</si>
  <si>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</si>
  <si>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</si>
  <si>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</si>
  <si>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</si>
  <si>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</si>
  <si>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</si>
  <si>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</si>
  <si>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</si>
  <si>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</si>
  <si>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</si>
  <si>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</si>
  <si>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</si>
  <si>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</si>
  <si>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</si>
  <si>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</si>
  <si>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</si>
  <si>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</si>
  <si>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</si>
  <si>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</si>
  <si>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</si>
  <si>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</si>
  <si>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</si>
  <si>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</si>
  <si>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</si>
  <si>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</si>
  <si>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</si>
  <si>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</si>
  <si>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</si>
  <si>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</si>
  <si>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</si>
  <si>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</si>
  <si>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</si>
  <si>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</si>
  <si>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</si>
  <si>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</si>
  <si>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</si>
  <si>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</si>
  <si>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</si>
  <si>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</si>
  <si>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</si>
  <si>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</si>
  <si>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</si>
  <si>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</si>
  <si>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</si>
  <si>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</si>
  <si>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</si>
  <si>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</si>
  <si>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</si>
  <si>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</si>
  <si>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</si>
  <si>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</si>
  <si>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</si>
  <si>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</si>
  <si>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</si>
  <si>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</si>
  <si>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</si>
  <si>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</si>
  <si>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</si>
  <si>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</si>
  <si>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</si>
  <si>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</si>
  <si>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</si>
  <si>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</si>
  <si>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</si>
  <si>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</si>
  <si>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</si>
  <si>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</si>
  <si>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</si>
  <si>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</si>
  <si>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</si>
  <si>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</si>
  <si>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</si>
  <si>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</si>
  <si>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</si>
  <si>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</si>
  <si>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</si>
  <si>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</si>
  <si>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</si>
  <si>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</si>
  <si>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</si>
  <si>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</si>
  <si>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</si>
  <si>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</si>
  <si>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</si>
  <si>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</si>
  <si>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</si>
  <si>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</si>
  <si>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</si>
  <si>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</si>
  <si>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</si>
  <si>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</si>
  <si>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</si>
  <si>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</si>
  <si>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</si>
  <si>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</si>
  <si>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</si>
  <si>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</si>
  <si>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</si>
  <si>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</si>
  <si>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</si>
  <si>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</si>
  <si>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</si>
  <si>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</si>
  <si>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</si>
  <si>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</si>
  <si>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</si>
  <si>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</si>
  <si>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</si>
  <si>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</si>
  <si>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</si>
  <si>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</si>
  <si>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</si>
  <si>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</si>
  <si>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</si>
  <si>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</si>
  <si>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</si>
  <si>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</si>
  <si>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</si>
  <si>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</si>
  <si>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</si>
  <si>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</si>
  <si>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</si>
  <si>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</si>
  <si>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</si>
  <si>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</si>
  <si>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</si>
  <si>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</si>
  <si>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</si>
  <si>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</si>
  <si>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</si>
  <si>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</si>
  <si>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</si>
  <si>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</si>
  <si>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</si>
  <si>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</si>
  <si>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</si>
  <si>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</si>
  <si>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</si>
  <si>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</si>
  <si>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</si>
  <si>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</si>
  <si>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</si>
  <si>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</si>
  <si>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</si>
  <si>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</si>
  <si>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</si>
  <si>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</si>
  <si>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</si>
  <si>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</si>
  <si>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</si>
  <si>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</si>
  <si>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</si>
  <si>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</si>
  <si>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</si>
  <si>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</si>
  <si>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</si>
  <si>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</si>
  <si>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</si>
  <si>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</si>
  <si>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</si>
  <si>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</si>
  <si>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</si>
  <si>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</si>
  <si>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</si>
  <si>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</si>
  <si>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</si>
  <si>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</si>
  <si>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</si>
  <si>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</si>
  <si>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</si>
  <si>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</si>
  <si>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</si>
  <si>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</si>
  <si>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</si>
  <si>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</si>
  <si>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</si>
  <si>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</si>
  <si>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</si>
  <si>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</si>
  <si>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</si>
  <si>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</si>
  <si>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</si>
  <si>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</si>
  <si>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</si>
  <si>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</si>
  <si>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</si>
  <si>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</si>
  <si>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</si>
  <si>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</si>
  <si>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</si>
  <si>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</si>
  <si>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</si>
  <si>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</si>
  <si>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</si>
  <si>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</si>
  <si>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</si>
  <si>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</si>
  <si>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</si>
  <si>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</si>
  <si>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</si>
  <si>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</si>
  <si>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</si>
  <si>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</si>
  <si>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</si>
  <si>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</si>
  <si>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</si>
  <si>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</si>
  <si>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</si>
  <si>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</si>
  <si>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</si>
  <si>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</si>
  <si>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</si>
  <si>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</si>
  <si>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</si>
  <si>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</si>
  <si>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</si>
  <si>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</si>
  <si>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</si>
  <si>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</si>
  <si>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</si>
  <si>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</si>
  <si>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</si>
  <si>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</si>
  <si>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</si>
  <si>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</si>
  <si>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</si>
  <si>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</si>
  <si>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</si>
  <si>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</si>
  <si>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</si>
  <si>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</si>
  <si>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</si>
  <si>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</si>
  <si>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</si>
  <si>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</si>
  <si>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</si>
  <si>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</si>
  <si>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</si>
  <si>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</si>
  <si>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</si>
  <si>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</si>
  <si>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</si>
  <si>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</si>
  <si>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</si>
  <si>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</si>
  <si>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</si>
  <si>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</si>
  <si>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</si>
  <si>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</si>
  <si>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</si>
  <si>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</si>
  <si>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</si>
  <si>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</si>
  <si>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</si>
  <si>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</si>
  <si>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</si>
  <si>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</si>
  <si>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</si>
  <si>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</si>
  <si>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</si>
  <si>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</si>
  <si>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</si>
  <si>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</si>
  <si>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</si>
  <si>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</si>
  <si>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</si>
  <si>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</si>
  <si>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</si>
  <si>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</si>
  <si>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</si>
  <si>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</si>
  <si>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</si>
  <si>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</si>
  <si>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</si>
  <si>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</si>
  <si>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</si>
  <si>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</si>
  <si>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</si>
  <si>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</si>
  <si>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</si>
  <si>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</si>
  <si>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</si>
  <si>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</si>
  <si>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</si>
  <si>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</si>
  <si>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</si>
  <si>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</si>
  <si>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</si>
  <si>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</si>
  <si>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</si>
  <si>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</si>
  <si>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</si>
  <si>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</si>
  <si>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</si>
  <si>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</si>
  <si>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</si>
  <si>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</si>
  <si>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</si>
  <si>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</si>
  <si>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</si>
  <si>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</si>
  <si>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</si>
  <si>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</si>
  <si>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</si>
  <si>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</si>
  <si>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</si>
  <si>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</si>
  <si>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</si>
  <si>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</si>
  <si>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</si>
  <si>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</si>
  <si>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</si>
  <si>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</si>
  <si>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</si>
  <si>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</si>
  <si>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</si>
  <si>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</si>
  <si>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</si>
  <si>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</si>
  <si>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</si>
  <si>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</si>
  <si>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</si>
  <si>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</si>
  <si>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</si>
  <si>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</si>
  <si>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</si>
  <si>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</si>
  <si>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</si>
  <si>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</si>
  <si>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</si>
  <si>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</si>
  <si>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</si>
  <si>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</si>
  <si>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</si>
  <si>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</si>
  <si>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</si>
  <si>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</si>
  <si>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</si>
  <si>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</si>
  <si>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</si>
  <si>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</si>
  <si>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</si>
  <si>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</si>
  <si>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</si>
  <si>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</si>
  <si>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</si>
  <si>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</si>
  <si>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</si>
  <si>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</si>
  <si>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</si>
  <si>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</si>
  <si>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</si>
  <si>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</si>
  <si>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</si>
  <si>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</si>
  <si>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</si>
  <si>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</si>
  <si>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</si>
  <si>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</si>
  <si>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</si>
  <si>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</si>
  <si>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</si>
  <si>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</si>
  <si>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</si>
  <si>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</si>
  <si>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</si>
  <si>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</si>
  <si>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</si>
  <si>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</si>
  <si>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</si>
  <si>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</si>
  <si>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</si>
  <si>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</si>
  <si>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</si>
  <si>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</si>
  <si>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</si>
  <si>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</si>
  <si>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</si>
  <si>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</si>
  <si>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</si>
  <si>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</si>
  <si>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</si>
  <si>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</si>
  <si>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</si>
  <si>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</si>
  <si>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</si>
  <si>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</si>
  <si>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</si>
  <si>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</si>
  <si>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</si>
  <si>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</si>
  <si>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</si>
  <si>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</si>
  <si>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</si>
  <si>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</si>
  <si>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</si>
  <si>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</si>
  <si>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</si>
  <si>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</si>
  <si>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</si>
  <si>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</si>
  <si>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</si>
  <si>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</si>
  <si>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</si>
  <si>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</si>
  <si>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</si>
  <si>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</si>
  <si>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</si>
  <si>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</si>
  <si>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</si>
  <si>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</si>
  <si>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</si>
  <si>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</si>
  <si>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</si>
  <si>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</si>
  <si>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</si>
  <si>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</si>
  <si>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</si>
  <si>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</si>
  <si>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</si>
  <si>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</si>
  <si>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</si>
  <si>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</si>
  <si>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</si>
  <si>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</si>
  <si>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</si>
  <si>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</si>
  <si>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</si>
  <si>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</si>
  <si>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</si>
  <si>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</si>
  <si>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</si>
  <si>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</si>
  <si>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</si>
  <si>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</si>
  <si>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</si>
  <si>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</si>
  <si>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</si>
  <si>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</si>
  <si>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</si>
  <si>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</si>
  <si>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</si>
  <si>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</si>
  <si>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</si>
  <si>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</si>
  <si>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</si>
  <si>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</si>
  <si>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</si>
  <si>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</si>
  <si>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</si>
  <si>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</si>
  <si>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</si>
  <si>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</si>
  <si>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</si>
  <si>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</si>
  <si>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</si>
  <si>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</si>
  <si>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</si>
  <si>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</si>
  <si>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</si>
  <si>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</si>
  <si>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</si>
  <si>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</si>
  <si>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</si>
  <si>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</si>
  <si>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</si>
  <si>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</si>
  <si>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</si>
  <si>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</si>
  <si>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</si>
  <si>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</si>
  <si>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</si>
  <si>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</si>
  <si>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</si>
  <si>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</si>
  <si>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</si>
  <si>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</si>
  <si>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</si>
  <si>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</si>
  <si>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</si>
  <si>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</si>
  <si>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</si>
  <si>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</si>
  <si>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</si>
  <si>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</si>
  <si>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</si>
  <si>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</si>
  <si>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</si>
  <si>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</si>
  <si>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</si>
  <si>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</si>
  <si>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</si>
  <si>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</si>
  <si>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</si>
  <si>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</si>
  <si>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</si>
  <si>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</si>
  <si>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</si>
  <si>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</si>
  <si>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</si>
  <si>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</si>
  <si>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</si>
  <si>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</si>
  <si>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</si>
  <si>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</si>
  <si>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</si>
  <si>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</si>
  <si>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</si>
  <si>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</si>
  <si>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</si>
  <si>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</si>
  <si>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</si>
  <si>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</si>
  <si>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</si>
  <si>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</si>
  <si>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</si>
  <si>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</si>
  <si>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</si>
  <si>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</si>
  <si>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</si>
  <si>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</si>
  <si>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</si>
  <si>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</si>
  <si>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</si>
  <si>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</si>
  <si>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</si>
  <si>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</si>
  <si>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</si>
  <si>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</si>
  <si>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</si>
  <si>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</si>
  <si>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</si>
  <si>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</si>
  <si>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</si>
  <si>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</si>
  <si>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</si>
  <si>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</si>
  <si>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</si>
  <si>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</si>
  <si>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</si>
  <si>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</si>
  <si>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</si>
  <si>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</si>
  <si>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</si>
  <si>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</si>
  <si>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</si>
  <si>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</si>
  <si>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</si>
  <si>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</si>
  <si>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</si>
  <si>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</si>
  <si>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</si>
  <si>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</si>
  <si>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</si>
  <si>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</si>
  <si>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</si>
  <si>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</si>
  <si>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</si>
  <si>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</si>
  <si>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</si>
  <si>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</si>
  <si>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</si>
  <si>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</si>
  <si>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</si>
  <si>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</si>
  <si>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</si>
  <si>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</si>
  <si>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</si>
  <si>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</si>
  <si>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</si>
  <si>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</si>
  <si>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</si>
  <si>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</si>
  <si>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</si>
  <si>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</si>
  <si>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</si>
  <si>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</si>
  <si>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</si>
  <si>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</si>
  <si>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</si>
  <si>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</si>
  <si>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</si>
  <si>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</si>
  <si>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</si>
  <si>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</si>
  <si>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</si>
  <si>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</si>
  <si>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</si>
  <si>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</si>
  <si>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</si>
  <si>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</si>
  <si>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</si>
  <si>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</si>
  <si>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</si>
  <si>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</si>
  <si>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</si>
  <si>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</si>
  <si>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</si>
  <si>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</si>
  <si>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</si>
  <si>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</si>
  <si>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</si>
  <si>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</si>
  <si>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</si>
  <si>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</si>
  <si>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</si>
  <si>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</si>
  <si>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</si>
  <si>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</si>
  <si>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</si>
  <si>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</si>
  <si>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</si>
  <si>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</si>
  <si>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</si>
  <si>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</si>
  <si>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</si>
  <si>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</si>
  <si>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</si>
  <si>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</si>
  <si>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</si>
  <si>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</si>
  <si>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</si>
  <si>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</si>
  <si>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</si>
  <si>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</si>
  <si>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</si>
  <si>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</si>
  <si>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</si>
  <si>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</si>
  <si>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</si>
  <si>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</si>
  <si>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</si>
  <si>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</si>
  <si>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</si>
  <si>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</si>
  <si>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</si>
  <si>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</si>
  <si>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</si>
  <si>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</si>
  <si>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</si>
  <si>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</si>
  <si>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</si>
  <si>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</si>
  <si>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</si>
  <si>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</si>
  <si>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</si>
  <si>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</si>
  <si>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</si>
  <si>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</si>
  <si>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</si>
  <si>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</si>
  <si>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</si>
  <si>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</si>
  <si>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</si>
  <si>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</si>
  <si>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</si>
  <si>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</si>
  <si>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</si>
  <si>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</si>
  <si>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</si>
  <si>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</si>
  <si>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</si>
  <si>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</si>
  <si>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</si>
  <si>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</si>
  <si>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</si>
  <si>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</si>
  <si>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</si>
  <si>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</si>
  <si>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</si>
  <si>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</si>
  <si>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</si>
  <si>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</si>
  <si>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</si>
  <si>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</si>
  <si>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</si>
  <si>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</si>
  <si>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</si>
  <si>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</si>
  <si>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</si>
  <si>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</si>
  <si>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</si>
  <si>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</si>
  <si>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</si>
  <si>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</si>
  <si>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</si>
  <si>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</si>
  <si>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</si>
  <si>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</si>
  <si>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</si>
  <si>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</si>
  <si>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</si>
  <si>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</si>
  <si>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</si>
  <si>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</si>
  <si>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</si>
  <si>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</si>
  <si>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</si>
  <si>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</si>
  <si>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</si>
  <si>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</si>
  <si>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</si>
  <si>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</si>
  <si>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</si>
  <si>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</si>
  <si>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</si>
  <si>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</si>
  <si>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</si>
  <si>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</si>
  <si>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</si>
  <si>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</si>
  <si>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</si>
  <si>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</si>
  <si>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</si>
  <si>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</si>
  <si>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</si>
  <si>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</si>
  <si>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</si>
  <si>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</si>
  <si>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</si>
  <si>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</si>
  <si>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</si>
  <si>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</si>
  <si>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</si>
  <si>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</si>
  <si>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</si>
  <si>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</si>
  <si>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</si>
  <si>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</si>
  <si>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</si>
  <si>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</si>
  <si>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</si>
  <si>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</si>
  <si>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</si>
  <si>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</si>
  <si>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</si>
  <si>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</si>
  <si>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</si>
  <si>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</si>
  <si>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</si>
  <si>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</si>
  <si>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</si>
  <si>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</si>
  <si>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</si>
  <si>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</si>
  <si>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</si>
  <si>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</si>
  <si>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</si>
  <si>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</si>
  <si>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</si>
  <si>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</si>
  <si>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</si>
  <si>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</si>
  <si>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</si>
  <si>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</si>
  <si>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</si>
  <si>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</si>
  <si>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</si>
  <si>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</si>
  <si>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</si>
  <si>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</si>
  <si>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</si>
  <si>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</si>
  <si>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</si>
  <si>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</si>
  <si>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</si>
  <si>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</si>
  <si>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</si>
  <si>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</si>
  <si>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</si>
  <si>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</si>
  <si>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</si>
  <si>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</si>
  <si>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</si>
  <si>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</si>
  <si>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</si>
  <si>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</si>
  <si>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</si>
  <si>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</si>
  <si>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</si>
  <si>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</si>
  <si>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</si>
  <si>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</si>
  <si>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</si>
  <si>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</si>
  <si>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</si>
  <si>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</si>
  <si>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</si>
  <si>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</si>
  <si>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</si>
  <si>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</si>
  <si>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</si>
  <si>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</si>
  <si>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</si>
  <si>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</si>
  <si>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</si>
  <si>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</si>
  <si>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</si>
  <si>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</si>
  <si>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</si>
  <si>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</si>
  <si>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</si>
  <si>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</si>
  <si>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</si>
  <si>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</si>
  <si>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</si>
  <si>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</si>
  <si>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</si>
  <si>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</si>
  <si>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</si>
  <si>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</si>
  <si>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</si>
  <si>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</si>
  <si>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</si>
  <si>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</si>
  <si>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</si>
  <si>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</si>
  <si>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</si>
  <si>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</si>
  <si>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</si>
  <si>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</si>
  <si>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</si>
  <si>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</si>
  <si>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</si>
  <si>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</si>
  <si>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</si>
  <si>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</si>
  <si>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</si>
  <si>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</si>
  <si>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</si>
  <si>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</si>
  <si>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</si>
  <si>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</si>
  <si>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</si>
  <si>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</si>
  <si>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</si>
  <si>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</si>
  <si>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</si>
  <si>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</si>
  <si>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</si>
  <si>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</si>
  <si>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</si>
  <si>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</si>
  <si>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</si>
  <si>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</si>
  <si>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</si>
  <si>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</si>
  <si>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</si>
  <si>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</si>
  <si>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</si>
  <si>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</si>
  <si>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</si>
  <si>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</si>
  <si>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</si>
  <si>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</si>
  <si>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</si>
  <si>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</si>
  <si>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</si>
  <si>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</si>
  <si>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</si>
  <si>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</si>
  <si>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</si>
  <si>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</si>
  <si>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</si>
  <si>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</si>
  <si>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</si>
  <si>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</si>
  <si>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</si>
  <si>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</si>
  <si>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</si>
  <si>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</si>
  <si>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</si>
  <si>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</si>
  <si>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</si>
  <si>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</si>
  <si>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</si>
  <si>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</si>
  <si>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</si>
  <si>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</si>
  <si>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</si>
  <si>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</si>
  <si>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</si>
  <si>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</si>
  <si>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</si>
  <si>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</si>
  <si>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</si>
  <si>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</si>
  <si>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</si>
  <si>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</si>
  <si>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</si>
  <si>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</si>
  <si>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</si>
  <si>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</si>
  <si>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</si>
  <si>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</si>
  <si>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</si>
  <si>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</si>
  <si>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</si>
  <si>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</si>
  <si>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</si>
  <si>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</si>
  <si>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</si>
  <si>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</si>
  <si>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</si>
  <si>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</si>
  <si>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</si>
  <si>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</si>
  <si>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</si>
  <si>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</si>
  <si>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</si>
  <si>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</si>
  <si>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</si>
  <si>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</si>
  <si>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</si>
  <si>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</si>
  <si>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</si>
  <si>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</si>
  <si>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</si>
  <si>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</si>
  <si>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</si>
  <si>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</si>
  <si>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</si>
  <si>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</si>
  <si>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</si>
  <si>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</si>
  <si>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</si>
  <si>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</si>
  <si>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</si>
  <si>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</si>
  <si>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</si>
  <si>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</si>
  <si>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</si>
  <si>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</si>
  <si>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</si>
  <si>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</si>
  <si>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</si>
  <si>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</si>
  <si>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</si>
  <si>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</si>
  <si>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</si>
  <si>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</si>
  <si>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</si>
  <si>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</si>
  <si>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</si>
  <si>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</si>
  <si>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</si>
  <si>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</si>
  <si>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</si>
  <si>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</si>
  <si>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</si>
  <si>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</si>
  <si>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</si>
  <si>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</si>
  <si>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</si>
  <si>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</si>
  <si>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</si>
  <si>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</si>
  <si>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</si>
  <si>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</si>
  <si>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</si>
  <si>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</si>
  <si>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</si>
  <si>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</si>
  <si>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</si>
  <si>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</si>
  <si>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</si>
  <si>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</si>
  <si>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</si>
  <si>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</si>
  <si>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</si>
  <si>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</si>
  <si>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</si>
  <si>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</si>
  <si>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</si>
  <si>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</si>
  <si>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</si>
  <si>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</si>
  <si>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</si>
  <si>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</si>
  <si>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</si>
  <si>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</si>
  <si>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</si>
  <si>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</si>
  <si>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</si>
  <si>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</si>
  <si>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</si>
  <si>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</si>
  <si>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</si>
  <si>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</si>
  <si>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</si>
  <si>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</si>
  <si>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</si>
  <si>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</si>
  <si>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</si>
  <si>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</si>
  <si>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</si>
  <si>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</si>
  <si>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</si>
  <si>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</si>
  <si>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</si>
  <si>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</si>
  <si>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</si>
  <si>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</si>
  <si>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</si>
  <si>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</si>
  <si>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</si>
  <si>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</si>
  <si>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</si>
  <si>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</si>
  <si>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</si>
  <si>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</si>
  <si>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</si>
  <si>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</si>
  <si>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</si>
  <si>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</si>
  <si>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</si>
  <si>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</si>
  <si>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</si>
  <si>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</si>
  <si>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</si>
  <si>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</si>
  <si>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</si>
  <si>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</si>
  <si>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</si>
  <si>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</si>
  <si>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</si>
  <si>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</si>
  <si>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</si>
  <si>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</si>
  <si>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</si>
  <si>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</si>
  <si>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</si>
  <si>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</si>
  <si>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</si>
  <si>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</si>
  <si>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</si>
  <si>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</si>
  <si>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</si>
  <si>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</si>
  <si>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</si>
  <si>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</si>
  <si>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</si>
  <si>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</si>
  <si>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</si>
  <si>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</si>
  <si>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</si>
  <si>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</si>
  <si>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</si>
  <si>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</si>
  <si>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</si>
  <si>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</si>
  <si>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</si>
  <si>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</si>
  <si>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</si>
  <si>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</si>
  <si>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</si>
  <si>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</si>
  <si>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</si>
  <si>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</si>
  <si>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</si>
  <si>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</si>
  <si>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</si>
  <si>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</si>
  <si>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</si>
  <si>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</si>
  <si>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</si>
  <si>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</si>
  <si>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</si>
  <si>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</si>
  <si>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</si>
  <si>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</si>
  <si>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</si>
  <si>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</si>
  <si>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</si>
  <si>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</si>
  <si>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</si>
  <si>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</si>
  <si>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</si>
  <si>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</si>
  <si>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</si>
  <si>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</si>
  <si>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</si>
  <si>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</si>
  <si>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</si>
  <si>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</si>
  <si>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</si>
  <si>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</si>
  <si>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</si>
  <si>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</si>
  <si>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</si>
  <si>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</si>
  <si>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</si>
  <si>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</si>
  <si>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</si>
  <si>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</si>
  <si>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</si>
  <si>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</si>
  <si>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</si>
  <si>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</si>
  <si>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</si>
  <si>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</si>
  <si>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</si>
  <si>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</si>
  <si>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</si>
  <si>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</si>
  <si>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</si>
  <si>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</si>
  <si>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</si>
  <si>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</si>
  <si>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</si>
  <si>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</si>
  <si>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</si>
  <si>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</si>
  <si>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</si>
  <si>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</si>
  <si>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</si>
  <si>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</si>
  <si>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</si>
  <si>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</si>
  <si>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</si>
  <si>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</si>
  <si>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</si>
  <si>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</si>
  <si>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</si>
  <si>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</si>
  <si>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</si>
  <si>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</si>
  <si>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</si>
  <si>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</si>
  <si>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</si>
  <si>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</si>
  <si>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</si>
  <si>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</si>
  <si>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</si>
  <si>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</si>
  <si>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</si>
  <si>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</si>
  <si>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</si>
  <si>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</si>
  <si>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</si>
  <si>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</si>
  <si>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</si>
  <si>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</si>
  <si>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</si>
  <si>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</si>
  <si>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</si>
  <si>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</si>
  <si>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</si>
  <si>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</si>
  <si>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</si>
  <si>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</si>
  <si>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</si>
  <si>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</si>
  <si>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</si>
  <si>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</si>
  <si>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</si>
  <si>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</si>
  <si>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</si>
  <si>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</si>
  <si>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</si>
  <si>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</si>
  <si>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</si>
  <si>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</si>
  <si>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</si>
  <si>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</si>
  <si>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</si>
  <si>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</si>
  <si>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</si>
  <si>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</si>
  <si>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</si>
  <si>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</si>
  <si>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</si>
  <si>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</si>
  <si>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</si>
  <si>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</si>
  <si>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</si>
  <si>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</si>
  <si>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</si>
  <si>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</si>
  <si>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</si>
  <si>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</si>
  <si>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</si>
  <si>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</si>
  <si>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</si>
  <si>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</si>
  <si>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</si>
  <si>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</si>
  <si>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</si>
  <si>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</si>
  <si>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</si>
  <si>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</si>
  <si>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</si>
  <si>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</si>
  <si>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</si>
  <si>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</si>
  <si>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</si>
  <si>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</si>
  <si>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</si>
  <si>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</si>
  <si>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</si>
  <si>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</si>
  <si>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</si>
  <si>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</si>
  <si>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</si>
  <si>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</si>
  <si>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</si>
  <si>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</si>
  <si>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</si>
  <si>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</si>
  <si>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</si>
  <si>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</si>
  <si>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</si>
  <si>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</si>
  <si>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</si>
  <si>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</si>
  <si>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</si>
  <si>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</si>
  <si>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</si>
  <si>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</si>
  <si>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</si>
  <si>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</si>
  <si>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</si>
  <si>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</si>
  <si>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</si>
  <si>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</si>
  <si>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</si>
  <si>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</si>
  <si>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</si>
  <si>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</si>
  <si>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</si>
  <si>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</si>
  <si>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</si>
  <si>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</si>
  <si>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</si>
  <si>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</si>
  <si>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</si>
  <si>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</si>
  <si>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</si>
  <si>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</si>
  <si>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</si>
  <si>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</si>
  <si>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</si>
  <si>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</si>
  <si>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</si>
  <si>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</si>
  <si>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</si>
  <si>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</si>
  <si>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</si>
  <si>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</si>
  <si>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</si>
  <si>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</si>
  <si>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</si>
  <si>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</si>
  <si>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</si>
  <si>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</si>
  <si>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</si>
  <si>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</si>
  <si>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</si>
  <si>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</si>
  <si>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</si>
  <si>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</si>
  <si>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</si>
  <si>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</si>
  <si>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</si>
  <si>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</si>
  <si>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</si>
  <si>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</si>
  <si>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</si>
  <si>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</si>
  <si>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</si>
  <si>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</si>
  <si>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</si>
  <si>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</si>
  <si>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</si>
  <si>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</si>
  <si>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</si>
  <si>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</si>
  <si>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</si>
  <si>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</si>
  <si>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</si>
  <si>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</si>
  <si>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</si>
  <si>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</si>
  <si>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</si>
  <si>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</si>
  <si>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</si>
  <si>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</si>
  <si>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</si>
  <si>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</si>
  <si>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</si>
  <si>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</si>
  <si>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</si>
  <si>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</si>
  <si>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</si>
  <si>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</si>
  <si>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</si>
  <si>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</si>
  <si>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</si>
  <si>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</si>
  <si>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</si>
  <si>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</si>
  <si>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</si>
  <si>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</si>
  <si>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</si>
  <si>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</si>
  <si>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</si>
  <si>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</si>
  <si>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</si>
  <si>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</si>
  <si>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</si>
  <si>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</si>
  <si>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</si>
  <si>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</si>
  <si>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</si>
  <si>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</si>
  <si>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</si>
  <si>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</si>
  <si>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</si>
  <si>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</si>
  <si>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</si>
  <si>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</si>
  <si>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</si>
  <si>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</si>
  <si>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</si>
  <si>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</si>
  <si>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</si>
  <si>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</si>
  <si>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</si>
  <si>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</si>
  <si>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</si>
  <si>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</si>
  <si>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</si>
  <si>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</si>
  <si>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</si>
  <si>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</si>
  <si>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</si>
  <si>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</si>
  <si>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</si>
  <si>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</si>
  <si>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</si>
  <si>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</si>
  <si>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</si>
  <si>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</si>
  <si>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</si>
  <si>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</si>
  <si>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</si>
  <si>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</si>
  <si>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</si>
  <si>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</si>
  <si>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</si>
  <si>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</si>
  <si>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</si>
  <si>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</si>
  <si>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</si>
  <si>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</si>
  <si>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</si>
  <si>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</si>
  <si>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</si>
  <si>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</si>
  <si>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</si>
  <si>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</si>
  <si>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</si>
  <si>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</si>
  <si>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</si>
  <si>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</si>
  <si>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</si>
  <si>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</si>
  <si>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</si>
  <si>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</si>
  <si>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</si>
  <si>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</si>
  <si>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</si>
  <si>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</si>
  <si>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</si>
  <si>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</si>
  <si>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</si>
  <si>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</si>
  <si>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</si>
  <si>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</si>
  <si>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</si>
  <si>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</si>
  <si>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</si>
  <si>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</si>
  <si>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</si>
  <si>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</si>
  <si>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</si>
  <si>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</si>
  <si>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</si>
  <si>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</si>
  <si>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</si>
  <si>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</si>
  <si>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</si>
  <si>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</si>
  <si>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</si>
  <si>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</si>
  <si>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</si>
  <si>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</si>
  <si>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</si>
  <si>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</si>
  <si>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</si>
  <si>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</si>
  <si>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</si>
  <si>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</si>
  <si>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</si>
  <si>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</si>
  <si>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</si>
  <si>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</si>
  <si>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</si>
  <si>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</si>
  <si>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</si>
  <si>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</si>
  <si>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</si>
  <si>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</si>
  <si>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</si>
  <si>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</si>
  <si>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</si>
  <si>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</si>
  <si>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</si>
  <si>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</si>
  <si>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</si>
  <si>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</si>
  <si>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</si>
  <si>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</si>
  <si>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</si>
  <si>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</si>
  <si>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</si>
  <si>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</si>
  <si>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</si>
  <si>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</si>
  <si>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</si>
  <si>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</si>
  <si>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</si>
  <si>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</si>
  <si>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</si>
  <si>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</si>
  <si>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</si>
  <si>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</si>
  <si>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</si>
  <si>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</si>
  <si>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</si>
  <si>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</si>
  <si>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</si>
  <si>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</si>
  <si>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</si>
  <si>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</si>
  <si>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</si>
  <si>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</si>
  <si>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</si>
  <si>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</si>
  <si>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</si>
  <si>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</si>
  <si>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</si>
  <si>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</si>
  <si>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</si>
  <si>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</si>
  <si>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</si>
  <si>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</si>
  <si>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</si>
  <si>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</si>
  <si>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</si>
  <si>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</si>
  <si>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</si>
  <si>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</si>
  <si>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</si>
  <si>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</si>
  <si>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</si>
  <si>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</si>
  <si>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</si>
  <si>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</si>
  <si>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</si>
  <si>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</si>
  <si>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</si>
  <si>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</si>
  <si>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</si>
  <si>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</si>
  <si>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</si>
  <si>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</si>
  <si>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</si>
  <si>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</si>
  <si>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</si>
  <si>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</si>
  <si>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</si>
  <si>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</si>
  <si>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</si>
  <si>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</si>
  <si>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</si>
  <si>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</si>
  <si>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</si>
  <si>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</si>
  <si>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</si>
  <si>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</si>
  <si>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</si>
  <si>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</si>
  <si>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</si>
  <si>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</si>
  <si>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</si>
  <si>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</si>
  <si>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</si>
  <si>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</si>
  <si>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</si>
  <si>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</si>
  <si>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</si>
  <si>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</si>
  <si>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</si>
  <si>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</si>
  <si>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</si>
  <si>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</si>
  <si>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</si>
  <si>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</si>
  <si>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</si>
  <si>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</si>
  <si>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</si>
  <si>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</si>
  <si>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</si>
  <si>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</si>
  <si>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</si>
  <si>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</si>
  <si>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</si>
  <si>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</si>
  <si>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</si>
  <si>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</si>
  <si>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</si>
  <si>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</si>
  <si>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</si>
  <si>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</si>
  <si>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</si>
  <si>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</si>
  <si>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</si>
  <si>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</si>
  <si>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</si>
  <si>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</si>
  <si>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</si>
  <si>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</si>
  <si>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</si>
  <si>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</si>
  <si>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</si>
  <si>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</si>
  <si>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</si>
  <si>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</si>
  <si>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</si>
  <si>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</si>
  <si>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</si>
  <si>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</si>
  <si>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</si>
  <si>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</si>
  <si>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</si>
  <si>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</si>
  <si>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</si>
  <si>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</si>
  <si>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</si>
  <si>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</si>
  <si>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</si>
  <si>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</si>
  <si>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</si>
  <si>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</si>
  <si>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</si>
  <si>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</si>
  <si>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</si>
  <si>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</si>
  <si>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</si>
  <si>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</si>
  <si>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</si>
  <si>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</si>
  <si>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</si>
  <si>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</si>
  <si>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</si>
  <si>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</si>
  <si>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</si>
  <si>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</si>
  <si>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</si>
  <si>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</si>
  <si>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</si>
  <si>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</si>
  <si>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</si>
  <si>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</si>
  <si>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</si>
  <si>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</si>
  <si>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</si>
  <si>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</si>
  <si>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</si>
  <si>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</si>
  <si>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</si>
  <si>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</si>
  <si>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</si>
  <si>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</si>
  <si>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</si>
  <si>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</si>
  <si>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</si>
  <si>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</si>
  <si>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</si>
  <si>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</si>
  <si>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</si>
  <si>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</si>
  <si>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</si>
  <si>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</si>
  <si>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</si>
  <si>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</si>
  <si>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</si>
  <si>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</si>
  <si>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</si>
  <si>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</si>
  <si>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</si>
  <si>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</si>
  <si>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</si>
  <si>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</si>
  <si>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</si>
  <si>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</si>
  <si>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</si>
  <si>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</si>
  <si>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</si>
  <si>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</si>
  <si>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</si>
  <si>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</si>
  <si>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</si>
  <si>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</si>
  <si>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</si>
  <si>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</si>
  <si>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</si>
  <si>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</si>
  <si>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</si>
  <si>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</si>
  <si>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</si>
  <si>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</si>
  <si>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</si>
  <si>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</si>
  <si>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</si>
  <si>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</si>
  <si>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</si>
  <si>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</si>
  <si>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</si>
  <si>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</si>
  <si>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</si>
  <si>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</si>
  <si>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</si>
  <si>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</si>
  <si>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</si>
  <si>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</si>
  <si>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</si>
  <si>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</si>
  <si>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</si>
  <si>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</si>
  <si>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</si>
  <si>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</si>
  <si>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</si>
  <si>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</si>
  <si>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</si>
  <si>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</si>
  <si>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</si>
  <si>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</si>
  <si>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</si>
  <si>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</si>
  <si>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</si>
  <si>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</si>
  <si>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</si>
  <si>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</si>
  <si>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</si>
  <si>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</si>
  <si>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</si>
  <si>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</si>
  <si>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</si>
  <si>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</si>
  <si>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</si>
  <si>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</si>
  <si>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</si>
  <si>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</si>
  <si>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</si>
  <si>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</si>
  <si>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</si>
  <si>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</si>
  <si>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</si>
  <si>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</si>
  <si>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</si>
  <si>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</si>
  <si>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</si>
  <si>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</si>
  <si>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</si>
  <si>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</si>
  <si>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</si>
  <si>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</si>
  <si>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</si>
  <si>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</si>
  <si>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</si>
  <si>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</si>
  <si>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</si>
  <si>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</si>
  <si>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</si>
  <si>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</si>
  <si>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</si>
  <si>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</si>
  <si>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</si>
  <si>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</si>
  <si>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</si>
  <si>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</si>
  <si>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</si>
  <si>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</si>
  <si>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</si>
  <si>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</si>
  <si>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</si>
  <si>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</si>
  <si>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</si>
  <si>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</si>
  <si>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</si>
  <si>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</si>
  <si>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</si>
  <si>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</si>
  <si>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</si>
  <si>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</si>
  <si>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</si>
  <si>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</si>
  <si>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</si>
  <si>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</si>
  <si>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</si>
  <si>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</si>
  <si>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</si>
  <si>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</si>
  <si>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</si>
  <si>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</si>
  <si>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</si>
  <si>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</si>
  <si>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</si>
  <si>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</si>
  <si>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</si>
  <si>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</si>
  <si>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</si>
  <si>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</si>
  <si>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</si>
  <si>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</si>
  <si>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</si>
  <si>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</si>
  <si>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</si>
  <si>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</si>
  <si>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</si>
  <si>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</si>
  <si>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</si>
  <si>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</si>
  <si>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</si>
  <si>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</si>
  <si>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</si>
  <si>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</si>
  <si>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</si>
  <si>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</si>
  <si>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</si>
  <si>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</si>
  <si>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</si>
  <si>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</si>
  <si>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</si>
  <si>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</si>
  <si>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</si>
  <si>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</si>
  <si>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</si>
  <si>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</si>
  <si>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</si>
  <si>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</si>
  <si>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</si>
  <si>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</si>
  <si>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</si>
  <si>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</si>
  <si>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</si>
  <si>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</si>
  <si>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</si>
  <si>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</si>
  <si>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</si>
  <si>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</si>
  <si>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</si>
  <si>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</si>
  <si>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</si>
  <si>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</si>
  <si>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</si>
  <si>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</si>
  <si>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</si>
  <si>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</si>
  <si>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</si>
  <si>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</si>
  <si>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</si>
  <si>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</si>
  <si>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</si>
  <si>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</si>
  <si>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</si>
  <si>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</si>
  <si>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</si>
  <si>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</si>
  <si>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</si>
  <si>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</si>
  <si>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</si>
  <si>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</si>
  <si>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</si>
  <si>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</si>
  <si>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</si>
  <si>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</si>
  <si>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</si>
  <si>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</si>
  <si>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</si>
  <si>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</si>
  <si>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</si>
  <si>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</si>
  <si>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</si>
  <si>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</si>
  <si>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</si>
  <si>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</si>
  <si>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</si>
  <si>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</si>
  <si>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</si>
  <si>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</si>
  <si>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</si>
  <si>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</si>
  <si>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</si>
  <si>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</si>
  <si>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</si>
  <si>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</si>
  <si>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</si>
  <si>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</si>
  <si>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</si>
  <si>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</si>
  <si>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</si>
  <si>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</si>
  <si>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</si>
  <si>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</si>
  <si>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</si>
  <si>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</si>
  <si>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</si>
  <si>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</si>
  <si>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</si>
  <si>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</si>
  <si>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</si>
  <si>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</si>
  <si>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</si>
  <si>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</si>
  <si>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</si>
  <si>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</si>
  <si>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</si>
  <si>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</si>
  <si>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</si>
  <si>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</si>
  <si>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</si>
  <si>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</si>
  <si>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</si>
  <si>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</si>
  <si>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</si>
  <si>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</si>
  <si>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</si>
  <si>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</si>
  <si>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</si>
  <si>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</si>
  <si>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</si>
  <si>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</si>
  <si>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</si>
  <si>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</si>
  <si>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</si>
  <si>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</si>
  <si>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</si>
  <si>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</si>
  <si>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</si>
  <si>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</si>
  <si>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</si>
  <si>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</si>
  <si>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</si>
  <si>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</si>
  <si>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</si>
  <si>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</si>
  <si>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</si>
  <si>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</si>
  <si>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</si>
  <si>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</si>
  <si>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</si>
  <si>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</si>
  <si>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</si>
  <si>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</si>
  <si>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</si>
  <si>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</si>
  <si>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</si>
  <si>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</si>
  <si>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</si>
  <si>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</si>
  <si>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</si>
  <si>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</si>
  <si>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</si>
  <si>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</si>
  <si>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</si>
  <si>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</si>
  <si>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</si>
  <si>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</si>
  <si>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</si>
  <si>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</si>
  <si>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</si>
  <si>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</si>
  <si>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</si>
  <si>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</si>
  <si>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</si>
  <si>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</si>
  <si>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</si>
  <si>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</si>
  <si>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</si>
  <si>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</si>
  <si>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</si>
  <si>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</si>
  <si>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</si>
  <si>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</si>
  <si>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</si>
  <si>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</si>
  <si>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</si>
  <si>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</si>
  <si>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</si>
  <si>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</si>
  <si>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</si>
  <si>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</si>
  <si>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</si>
  <si>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</si>
  <si>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</si>
  <si>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</si>
  <si>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</si>
  <si>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</si>
  <si>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</si>
  <si>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</si>
  <si>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</si>
  <si>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</si>
  <si>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</si>
  <si>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</si>
  <si>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</si>
  <si>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</si>
  <si>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</si>
  <si>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</si>
  <si>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</si>
  <si>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</si>
  <si>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</si>
  <si>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</si>
  <si>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</si>
  <si>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</si>
  <si>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</si>
  <si>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</si>
  <si>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</si>
  <si>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</si>
  <si>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</si>
  <si>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</si>
  <si>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</si>
  <si>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</si>
  <si>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</si>
  <si>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</si>
  <si>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</si>
  <si>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</si>
  <si>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</si>
  <si>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</si>
  <si>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</si>
  <si>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</si>
  <si>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</si>
  <si>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</si>
  <si>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</si>
  <si>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</si>
  <si>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</si>
  <si>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</si>
  <si>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</si>
  <si>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</si>
  <si>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</si>
  <si>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</si>
  <si>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</si>
  <si>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</si>
  <si>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</si>
  <si>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</si>
  <si>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</si>
  <si>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</si>
  <si>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</si>
  <si>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</si>
  <si>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</si>
  <si>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</si>
  <si>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</si>
  <si>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</si>
  <si>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</si>
  <si>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</si>
  <si>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</si>
  <si>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</si>
  <si>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</si>
  <si>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</si>
  <si>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</si>
  <si>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</si>
  <si>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</si>
  <si>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</si>
  <si>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</si>
  <si>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</si>
  <si>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</si>
  <si>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</si>
  <si>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</si>
  <si>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</si>
  <si>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</si>
  <si>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</si>
  <si>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</si>
  <si>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</si>
  <si>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</si>
  <si>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</si>
  <si>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</si>
  <si>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</si>
  <si>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</si>
  <si>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</si>
  <si>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</si>
  <si>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</si>
  <si>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</si>
  <si>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</si>
  <si>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</si>
  <si>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</si>
  <si>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</si>
  <si>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</si>
  <si>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</si>
  <si>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</si>
  <si>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</si>
  <si>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</si>
  <si>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</si>
  <si>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</si>
  <si>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</si>
  <si>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</si>
  <si>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</si>
  <si>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</si>
  <si>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</si>
  <si>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</si>
  <si>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</si>
  <si>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</si>
  <si>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</si>
  <si>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</si>
  <si>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</si>
  <si>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</si>
  <si>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</si>
  <si>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</si>
  <si>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</si>
  <si>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</si>
  <si>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</si>
  <si>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</si>
  <si>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</si>
  <si>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</si>
  <si>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</si>
  <si>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</si>
  <si>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</si>
  <si>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</si>
  <si>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</si>
  <si>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</si>
  <si>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</si>
  <si>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</si>
  <si>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</si>
  <si>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</si>
  <si>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</si>
  <si>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</si>
  <si>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</si>
  <si>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</si>
  <si>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</si>
  <si>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</si>
  <si>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</si>
  <si>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</si>
  <si>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</si>
  <si>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</si>
  <si>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</si>
  <si>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</si>
  <si>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</si>
  <si>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</si>
  <si>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</si>
  <si>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</si>
  <si>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</si>
  <si>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</si>
  <si>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</si>
  <si>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</si>
  <si>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</si>
  <si>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</si>
  <si>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</si>
  <si>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</si>
  <si>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</si>
  <si>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</si>
  <si>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</si>
  <si>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</si>
  <si>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</si>
  <si>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</si>
  <si>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</si>
  <si>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</si>
  <si>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</si>
  <si>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</si>
  <si>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</si>
  <si>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</si>
  <si>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</si>
  <si>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</si>
  <si>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</si>
  <si>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</si>
  <si>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</si>
  <si>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</si>
  <si>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</si>
  <si>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</si>
  <si>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</si>
  <si>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</si>
  <si>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</si>
  <si>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</si>
  <si>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</si>
  <si>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</si>
  <si>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</si>
  <si>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</si>
  <si>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</si>
  <si>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</si>
  <si>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</si>
  <si>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</si>
  <si>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</si>
  <si>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</si>
  <si>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</si>
  <si>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</si>
  <si>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</si>
  <si>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</si>
  <si>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</si>
  <si>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</si>
  <si>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</si>
  <si>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</si>
  <si>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</si>
  <si>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</si>
  <si>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</si>
  <si>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</si>
  <si>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</si>
  <si>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</si>
  <si>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</si>
  <si>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</si>
  <si>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</si>
  <si>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</si>
  <si>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</si>
  <si>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</si>
  <si>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</si>
  <si>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</si>
  <si>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</si>
  <si>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</si>
  <si>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</si>
  <si>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</si>
  <si>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</si>
  <si>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</si>
  <si>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</si>
  <si>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</si>
  <si>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</si>
  <si>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</si>
  <si>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</si>
  <si>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</si>
  <si>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</si>
  <si>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</si>
  <si>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</si>
  <si>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</si>
  <si>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</si>
  <si>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</si>
  <si>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</si>
  <si>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</si>
  <si>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</si>
  <si>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</si>
  <si>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</si>
  <si>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</si>
  <si>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</si>
  <si>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</si>
  <si>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</si>
  <si>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</si>
  <si>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</si>
  <si>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</si>
  <si>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</si>
  <si>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</si>
  <si>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</si>
  <si>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</si>
  <si>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</si>
  <si>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</si>
  <si>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</si>
  <si>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</si>
  <si>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</si>
  <si>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</si>
  <si>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</si>
  <si>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</si>
  <si>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</si>
  <si>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</si>
  <si>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</si>
  <si>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</si>
  <si>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</si>
  <si>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</si>
  <si>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</si>
  <si>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</si>
  <si>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</si>
  <si>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</si>
  <si>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</si>
  <si>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</si>
  <si>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</si>
  <si>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</si>
  <si>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</si>
  <si>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</si>
  <si>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</si>
  <si>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</si>
  <si>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</si>
  <si>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</si>
  <si>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</si>
  <si>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</si>
  <si>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</si>
  <si>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</si>
  <si>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</si>
  <si>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</si>
  <si>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</si>
  <si>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</si>
  <si>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</si>
  <si>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</si>
  <si>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</si>
  <si>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</si>
  <si>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</si>
  <si>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</si>
  <si>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</si>
  <si>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</si>
  <si>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</si>
  <si>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</si>
  <si>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</si>
  <si>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</si>
  <si>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</si>
  <si>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</si>
  <si>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</si>
  <si>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</si>
  <si>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</si>
  <si>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</si>
  <si>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</si>
  <si>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</si>
  <si>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</si>
  <si>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</si>
  <si>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</si>
  <si>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</si>
  <si>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</si>
  <si>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</si>
  <si>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</si>
  <si>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</si>
  <si>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</si>
  <si>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</si>
  <si>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</si>
  <si>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</si>
  <si>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</si>
  <si>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</si>
  <si>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</si>
  <si>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</si>
  <si>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</si>
  <si>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</si>
  <si>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</si>
  <si>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</si>
  <si>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</si>
  <si>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</si>
  <si>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</si>
  <si>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</si>
  <si>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</si>
  <si>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</si>
  <si>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</si>
  <si>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</si>
  <si>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</si>
  <si>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</si>
  <si>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</si>
  <si>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</si>
  <si>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</si>
  <si>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</si>
  <si>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</si>
  <si>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</si>
  <si>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</si>
  <si>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</si>
  <si>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</si>
  <si>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</si>
  <si>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</si>
  <si>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</si>
  <si>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</si>
  <si>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</si>
  <si>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</si>
  <si>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</si>
  <si>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</si>
  <si>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</si>
  <si>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</si>
  <si>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</si>
  <si>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</si>
  <si>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</si>
  <si>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</si>
  <si>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</si>
  <si>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</si>
  <si>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</si>
  <si>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</si>
  <si>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</si>
  <si>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</si>
  <si>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</si>
  <si>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</si>
  <si>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</si>
  <si>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</si>
  <si>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</si>
  <si>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</si>
  <si>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</si>
  <si>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</si>
  <si>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</si>
  <si>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</si>
  <si>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</si>
  <si>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</si>
  <si>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</si>
  <si>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</si>
  <si>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</si>
  <si>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</si>
  <si>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</si>
  <si>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</si>
  <si>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</si>
  <si>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</si>
  <si>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</si>
  <si>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</si>
  <si>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</si>
  <si>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</si>
  <si>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</si>
  <si>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</si>
  <si>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</si>
  <si>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</si>
  <si>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</si>
  <si>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</si>
  <si>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</si>
  <si>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</si>
  <si>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</si>
  <si>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</si>
  <si>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</si>
  <si>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</si>
  <si>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</si>
  <si>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</si>
  <si>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</si>
  <si>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</si>
  <si>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</si>
  <si>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</si>
  <si>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</si>
  <si>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</si>
  <si>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</si>
  <si>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</si>
  <si>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</si>
  <si>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</si>
  <si>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</si>
  <si>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</si>
  <si>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</si>
  <si>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</si>
  <si>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</si>
  <si>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</si>
  <si>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</si>
  <si>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</si>
  <si>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</si>
  <si>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</si>
  <si>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</si>
  <si>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</si>
  <si>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</si>
  <si>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</si>
  <si>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</si>
  <si>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</si>
  <si>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</si>
  <si>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</si>
  <si>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</si>
  <si>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</si>
  <si>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</si>
  <si>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</si>
  <si>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</si>
  <si>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</si>
  <si>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</si>
  <si>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</si>
  <si>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</si>
  <si>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</si>
  <si>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</si>
  <si>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</si>
  <si>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</si>
  <si>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</si>
  <si>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</si>
  <si>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</si>
  <si>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</si>
  <si>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</si>
  <si>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</si>
  <si>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</si>
  <si>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</si>
  <si>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</si>
  <si>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</si>
  <si>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</si>
  <si>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</si>
  <si>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</si>
  <si>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</si>
  <si>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</si>
  <si>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</si>
  <si>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</si>
  <si>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</si>
  <si>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</si>
  <si>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</si>
  <si>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</si>
  <si>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</si>
  <si>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</si>
  <si>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</si>
  <si>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</si>
  <si>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</si>
  <si>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</si>
  <si>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</si>
  <si>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</si>
  <si>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</si>
  <si>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</si>
  <si>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</si>
  <si>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</si>
  <si>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</si>
  <si>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</si>
  <si>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</si>
  <si>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</si>
  <si>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</si>
  <si>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</si>
  <si>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</si>
  <si>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</si>
  <si>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</si>
  <si>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</si>
  <si>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</si>
  <si>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</si>
  <si>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</si>
  <si>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</si>
  <si>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</si>
  <si>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</si>
  <si>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</si>
  <si>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</si>
  <si>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</si>
  <si>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</si>
  <si>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</si>
  <si>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</si>
  <si>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</si>
  <si>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</si>
  <si>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</si>
  <si>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</si>
  <si>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</si>
  <si>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</si>
  <si>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</si>
  <si>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</si>
  <si>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</si>
  <si>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</si>
  <si>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</si>
  <si>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</si>
  <si>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</si>
  <si>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</si>
  <si>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</si>
  <si>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</si>
  <si>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</si>
  <si>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</si>
  <si>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</si>
  <si>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</si>
  <si>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</si>
  <si>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</si>
  <si>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</si>
  <si>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</si>
  <si>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</si>
  <si>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</si>
  <si>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</si>
  <si>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</si>
  <si>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</si>
  <si>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</si>
  <si>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</si>
  <si>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</si>
  <si>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</si>
  <si>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</si>
  <si>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</si>
  <si>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</si>
  <si>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</si>
  <si>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</si>
  <si>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</si>
  <si>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</si>
  <si>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</si>
  <si>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</si>
  <si>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</si>
  <si>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</si>
  <si>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</si>
  <si>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</si>
  <si>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</si>
  <si>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</si>
  <si>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</si>
  <si>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</si>
  <si>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</si>
  <si>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</si>
  <si>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</si>
  <si>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</si>
  <si>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</si>
  <si>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</si>
  <si>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</si>
  <si>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</si>
  <si>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</si>
  <si>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</si>
  <si>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</si>
  <si>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</si>
  <si>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</si>
  <si>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</si>
  <si>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</si>
  <si>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</si>
  <si>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</si>
  <si>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</si>
  <si>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</si>
  <si>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</si>
  <si>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</si>
  <si>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</si>
  <si>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</si>
  <si>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</si>
  <si>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</si>
  <si>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</si>
  <si>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</si>
  <si>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</si>
  <si>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</si>
  <si>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</si>
  <si>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</si>
  <si>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</si>
  <si>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</si>
  <si>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</si>
  <si>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</si>
  <si>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</si>
  <si>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</si>
  <si>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</si>
  <si>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</si>
  <si>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</si>
  <si>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</si>
  <si>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</si>
  <si>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</si>
  <si>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</si>
  <si>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</si>
  <si>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</si>
  <si>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</si>
  <si>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</si>
  <si>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</si>
  <si>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</si>
  <si>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</si>
  <si>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</si>
  <si>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</si>
  <si>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</si>
  <si>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</si>
  <si>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</si>
  <si>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</si>
  <si>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</si>
  <si>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</si>
  <si>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</si>
  <si>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</si>
  <si>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</si>
  <si>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</si>
  <si>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</si>
  <si>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</si>
  <si>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</si>
  <si>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</si>
  <si>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</si>
  <si>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</si>
  <si>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</si>
  <si>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</si>
  <si>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</si>
  <si>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</si>
  <si>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</si>
  <si>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</si>
  <si>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</si>
  <si>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</si>
  <si>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</si>
  <si>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</si>
  <si>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</si>
  <si>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</si>
  <si>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</si>
  <si>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</si>
  <si>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</si>
  <si>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</si>
  <si>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</si>
  <si>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</si>
  <si>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</si>
  <si>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</si>
  <si>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</si>
  <si>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</si>
  <si>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</si>
  <si>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</si>
  <si>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</si>
  <si>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</si>
  <si>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</si>
  <si>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</si>
  <si>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</si>
  <si>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</si>
  <si>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</si>
  <si>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</si>
  <si>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</si>
  <si>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</si>
  <si>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</si>
  <si>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</si>
  <si>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</si>
  <si>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</si>
  <si>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</si>
  <si>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</si>
  <si>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</si>
  <si>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</si>
  <si>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</si>
  <si>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</si>
  <si>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</si>
  <si>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</si>
  <si>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</si>
  <si>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</si>
  <si>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</si>
  <si>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</si>
  <si>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</si>
  <si>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</si>
  <si>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</si>
  <si>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</si>
  <si>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</si>
  <si>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</si>
  <si>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</si>
  <si>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</si>
  <si>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</si>
  <si>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</si>
  <si>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</si>
  <si>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</si>
  <si>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</si>
  <si>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</si>
  <si>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</si>
  <si>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</si>
  <si>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</si>
  <si>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</si>
  <si>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</si>
  <si>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</si>
  <si>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</si>
  <si>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</si>
  <si>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</si>
  <si>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</si>
  <si>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</si>
  <si>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</si>
  <si>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</si>
  <si>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</si>
  <si>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</si>
  <si>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</si>
  <si>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</si>
  <si>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</si>
  <si>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</si>
  <si>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</si>
  <si>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</si>
  <si>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</si>
  <si>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</si>
  <si>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</si>
  <si>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</si>
  <si>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</si>
  <si>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</si>
  <si>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</si>
  <si>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</si>
  <si>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</si>
  <si>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</si>
  <si>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</si>
  <si>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</si>
  <si>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</si>
  <si>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</si>
  <si>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</si>
  <si>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</si>
  <si>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</si>
  <si>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</si>
  <si>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</si>
  <si>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</si>
  <si>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</si>
  <si>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</si>
  <si>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</si>
  <si>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</si>
  <si>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</si>
  <si>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</si>
  <si>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</si>
  <si>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</si>
  <si>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</si>
  <si>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</si>
  <si>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</si>
  <si>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</si>
  <si>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</si>
  <si>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</si>
  <si>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</si>
  <si>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</si>
  <si>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</si>
  <si>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</si>
  <si>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</si>
  <si>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</si>
  <si>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</si>
  <si>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</si>
  <si>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</si>
  <si>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</si>
  <si>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</si>
  <si>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</si>
  <si>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</si>
  <si>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</si>
  <si>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</si>
  <si>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</si>
  <si>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</si>
  <si>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</si>
  <si>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</si>
  <si>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</si>
  <si>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</si>
  <si>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</si>
  <si>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</si>
  <si>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</si>
  <si>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</si>
  <si>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</si>
  <si>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</si>
  <si>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</si>
  <si>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</si>
  <si>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</si>
  <si>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</si>
  <si>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</si>
  <si>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</si>
  <si>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</si>
  <si>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</si>
  <si>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</si>
  <si>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</si>
  <si>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</si>
  <si>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</si>
  <si>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</si>
  <si>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</si>
  <si>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</si>
  <si>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</si>
  <si>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</si>
  <si>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</si>
  <si>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</si>
  <si>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</si>
  <si>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</si>
  <si>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</si>
  <si>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</si>
  <si>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</si>
  <si>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</si>
  <si>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</si>
  <si>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</si>
  <si>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</si>
  <si>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</si>
  <si>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</si>
  <si>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</si>
  <si>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</si>
  <si>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</si>
  <si>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</si>
  <si>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</si>
  <si>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</si>
  <si>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</si>
  <si>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</si>
  <si>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</si>
  <si>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</si>
  <si>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</si>
  <si>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</si>
  <si>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</si>
  <si>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</si>
  <si>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</si>
  <si>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</si>
  <si>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</si>
  <si>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</si>
  <si>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</si>
  <si>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</si>
  <si>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</si>
  <si>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</si>
  <si>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</si>
  <si>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</si>
  <si>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</si>
  <si>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</si>
  <si>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</si>
  <si>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</si>
  <si>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</si>
  <si>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</si>
  <si>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</si>
  <si>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</si>
  <si>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</si>
  <si>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</si>
  <si>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</si>
  <si>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</si>
  <si>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</si>
  <si>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</si>
  <si>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</si>
  <si>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</si>
  <si>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</si>
  <si>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</si>
  <si>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</si>
  <si>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</si>
  <si>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</si>
  <si>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</si>
  <si>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</si>
  <si>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</si>
  <si>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</si>
  <si>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</si>
  <si>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</si>
  <si>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</si>
  <si>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</si>
  <si>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</si>
  <si>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</si>
  <si>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</si>
  <si>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</si>
  <si>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</si>
  <si>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</si>
  <si>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</si>
  <si>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</si>
  <si>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</si>
  <si>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</si>
  <si>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</si>
  <si>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</si>
  <si>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</si>
  <si>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</si>
  <si>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</si>
  <si>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</si>
  <si>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</si>
  <si>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</si>
  <si>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</si>
  <si>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</si>
  <si>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</si>
  <si>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</si>
  <si>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</si>
  <si>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</si>
  <si>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</si>
  <si>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</si>
  <si>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</si>
  <si>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</si>
  <si>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</si>
  <si>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</si>
  <si>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</si>
  <si>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</si>
  <si>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</si>
  <si>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</si>
  <si>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</si>
  <si>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</si>
  <si>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</si>
  <si>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</si>
  <si>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</si>
  <si>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</si>
  <si>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</si>
  <si>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</si>
  <si>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</si>
  <si>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</si>
  <si>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</si>
  <si>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</si>
  <si>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</si>
  <si>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</si>
  <si>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</si>
  <si>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</si>
  <si>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</si>
  <si>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</si>
  <si>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</si>
  <si>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</si>
  <si>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</si>
  <si>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</si>
  <si>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</si>
  <si>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</si>
  <si>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</si>
  <si>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</si>
  <si>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</si>
  <si>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</si>
  <si>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</si>
  <si>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</si>
  <si>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</si>
  <si>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</si>
  <si>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</si>
  <si>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</si>
  <si>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</si>
  <si>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</si>
  <si>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</si>
  <si>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</si>
  <si>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</si>
  <si>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</si>
  <si>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</si>
  <si>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</si>
  <si>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</si>
  <si>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</si>
  <si>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</si>
  <si>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</si>
  <si>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</si>
  <si>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</si>
  <si>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</si>
  <si>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</si>
  <si>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</si>
  <si>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</si>
  <si>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</si>
  <si>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</si>
  <si>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</si>
  <si>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</si>
  <si>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</si>
  <si>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</si>
  <si>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</si>
  <si>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</si>
  <si>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</si>
  <si>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</si>
  <si>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</si>
  <si>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</si>
  <si>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</si>
  <si>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</si>
  <si>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</si>
  <si>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</si>
  <si>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</si>
  <si>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</si>
  <si>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</si>
  <si>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</si>
  <si>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</si>
  <si>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</si>
  <si>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</si>
  <si>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</si>
  <si>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</si>
  <si>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</si>
  <si>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</si>
  <si>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</si>
  <si>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</si>
  <si>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</si>
  <si>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</si>
  <si>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</si>
  <si>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</si>
  <si>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</si>
  <si>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</si>
  <si>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</si>
  <si>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</si>
  <si>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</si>
  <si>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</si>
  <si>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</si>
  <si>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</si>
  <si>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</si>
  <si>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</si>
  <si>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</si>
  <si>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</si>
  <si>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</si>
  <si>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</si>
  <si>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</si>
  <si>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</si>
  <si>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</si>
  <si>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</si>
  <si>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</si>
  <si>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</si>
  <si>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</si>
  <si>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</si>
  <si>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</si>
  <si>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</si>
  <si>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</si>
  <si>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</si>
  <si>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</si>
  <si>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</si>
  <si>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</si>
  <si>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</si>
  <si>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</si>
  <si>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</si>
  <si>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</si>
  <si>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</si>
  <si>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</si>
  <si>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</si>
  <si>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</si>
  <si>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</si>
  <si>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</si>
  <si>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</si>
  <si>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</si>
  <si>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</si>
  <si>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</si>
  <si>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</si>
  <si>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</si>
  <si>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</si>
  <si>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</si>
  <si>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</si>
  <si>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</si>
  <si>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</si>
  <si>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</si>
  <si>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</si>
  <si>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</si>
  <si>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</si>
  <si>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</si>
  <si>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</si>
  <si>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</si>
  <si>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</si>
  <si>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</si>
  <si>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</si>
  <si>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</si>
  <si>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</si>
  <si>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</si>
  <si>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</si>
  <si>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</si>
  <si>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</si>
  <si>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</si>
  <si>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</si>
  <si>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</si>
  <si>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</si>
  <si>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</si>
  <si>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</si>
  <si>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</si>
  <si>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</si>
  <si>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</si>
  <si>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</si>
  <si>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</si>
  <si>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</si>
  <si>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</si>
  <si>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</si>
  <si>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</si>
  <si>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</si>
  <si>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</si>
  <si>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</si>
  <si>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</si>
  <si>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</si>
  <si>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</si>
  <si>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</si>
  <si>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</si>
  <si>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</si>
  <si>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</si>
  <si>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</si>
  <si>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</si>
  <si>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</si>
  <si>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</si>
  <si>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</si>
  <si>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</si>
  <si>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</si>
  <si>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</si>
  <si>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</si>
  <si>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</si>
  <si>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</si>
  <si>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</si>
  <si>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</si>
  <si>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</si>
  <si>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</si>
  <si>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</si>
  <si>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</si>
  <si>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</si>
  <si>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</si>
  <si>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</si>
  <si>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</si>
  <si>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</si>
  <si>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</si>
  <si>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</si>
  <si>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</si>
  <si>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</si>
  <si>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</si>
  <si>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</si>
  <si>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</si>
  <si>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</si>
  <si>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</si>
  <si>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</si>
  <si>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</si>
  <si>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</si>
  <si>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</si>
  <si>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</si>
  <si>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</si>
  <si>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</si>
  <si>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</si>
  <si>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</si>
  <si>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</si>
  <si>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</si>
  <si>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</si>
  <si>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</si>
  <si>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</si>
  <si>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</si>
  <si>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</si>
  <si>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</si>
  <si>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</si>
  <si>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</si>
  <si>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</si>
  <si>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</si>
  <si>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</si>
  <si>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</si>
  <si>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</si>
  <si>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</si>
  <si>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</si>
  <si>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</si>
  <si>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</si>
  <si>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</si>
  <si>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</si>
  <si>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</si>
  <si>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</si>
  <si>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</si>
  <si>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</si>
  <si>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</si>
  <si>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</si>
  <si>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</si>
  <si>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</si>
  <si>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</si>
  <si>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</si>
  <si>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</si>
  <si>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</si>
  <si>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</si>
  <si>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</si>
  <si>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</si>
  <si>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</si>
  <si>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</si>
  <si>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</si>
  <si>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</si>
  <si>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</si>
  <si>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</si>
  <si>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</si>
  <si>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</si>
  <si>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</si>
  <si>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</si>
  <si>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</si>
  <si>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</si>
  <si>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</si>
  <si>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</si>
  <si>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</si>
  <si>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</si>
  <si>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</si>
  <si>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</si>
  <si>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</si>
  <si>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</si>
  <si>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</si>
  <si>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</si>
  <si>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</si>
  <si>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</si>
  <si>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</si>
  <si>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</si>
  <si>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</si>
  <si>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</si>
  <si>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</si>
  <si>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</si>
  <si>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</si>
  <si>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</si>
  <si>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</si>
  <si>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</si>
  <si>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</si>
  <si>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</si>
  <si>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</si>
  <si>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</si>
  <si>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</si>
  <si>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</si>
  <si>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</si>
  <si>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</si>
  <si>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</si>
  <si>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</si>
  <si>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</si>
  <si>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</si>
  <si>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</si>
  <si>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</si>
  <si>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</si>
  <si>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</si>
  <si>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</si>
  <si>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</si>
  <si>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</si>
  <si>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</si>
  <si>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</si>
  <si>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</si>
  <si>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</si>
  <si>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</si>
  <si>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</si>
  <si>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</si>
  <si>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</si>
  <si>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</si>
  <si>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</si>
  <si>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</si>
  <si>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</si>
  <si>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</si>
  <si>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</si>
  <si>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</si>
  <si>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</si>
  <si>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</si>
  <si>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</si>
  <si>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</si>
  <si>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</si>
  <si>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</si>
  <si>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</si>
  <si>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</si>
  <si>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</si>
  <si>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</si>
  <si>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</si>
  <si>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</si>
  <si>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</si>
  <si>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</si>
  <si>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</si>
  <si>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</si>
  <si>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</si>
  <si>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</si>
  <si>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</si>
  <si>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</si>
  <si>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</si>
  <si>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</si>
  <si>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</si>
  <si>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</si>
  <si>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</si>
  <si>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</si>
  <si>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</si>
  <si>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</si>
  <si>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</si>
  <si>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</si>
  <si>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</si>
  <si>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</si>
  <si>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</si>
  <si>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</si>
  <si>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</si>
  <si>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</si>
  <si>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</si>
  <si>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</si>
  <si>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</si>
  <si>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</si>
  <si>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</si>
  <si>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</si>
  <si>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</si>
  <si>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</si>
  <si>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</si>
  <si>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</si>
  <si>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</si>
  <si>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</si>
  <si>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</si>
  <si>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</si>
  <si>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</si>
  <si>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</si>
  <si>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</si>
  <si>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</si>
  <si>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</si>
  <si>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</si>
  <si>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</si>
  <si>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</si>
  <si>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</si>
  <si>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</si>
  <si>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</si>
  <si>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</si>
  <si>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</si>
  <si>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</si>
  <si>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</si>
  <si>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</si>
  <si>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</si>
  <si>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</si>
  <si>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</si>
  <si>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</si>
  <si>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</si>
  <si>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</si>
  <si>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</si>
  <si>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</si>
  <si>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</si>
  <si>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</si>
  <si>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</si>
  <si>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</si>
  <si>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</si>
  <si>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</si>
  <si>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</si>
  <si>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</si>
  <si>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</si>
  <si>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</si>
  <si>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</si>
  <si>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</si>
  <si>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</si>
  <si>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</si>
  <si>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</si>
  <si>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</si>
  <si>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</si>
  <si>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</si>
  <si>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</si>
  <si>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</si>
  <si>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</si>
  <si>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</si>
  <si>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</si>
  <si>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</si>
  <si>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</si>
  <si>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</si>
  <si>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</si>
  <si>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</si>
  <si>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</si>
  <si>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</si>
  <si>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</si>
  <si>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</si>
  <si>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</si>
  <si>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</si>
  <si>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</si>
  <si>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</si>
  <si>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</si>
  <si>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</si>
  <si>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</si>
  <si>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</si>
  <si>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</si>
  <si>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</si>
  <si>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</si>
  <si>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</si>
  <si>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</si>
  <si>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</si>
  <si>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</si>
  <si>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</si>
  <si>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</si>
  <si>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</si>
  <si>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</si>
  <si>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</si>
  <si>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</si>
  <si>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</si>
  <si>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</si>
  <si>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</si>
  <si>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</si>
  <si>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</si>
  <si>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</si>
  <si>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</si>
  <si>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</si>
  <si>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</si>
  <si>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</si>
  <si>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</si>
  <si>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</si>
  <si>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</si>
  <si>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</si>
  <si>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</si>
  <si>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</si>
  <si>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</si>
  <si>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</si>
  <si>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</si>
  <si>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</si>
  <si>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</si>
  <si>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</si>
  <si>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</si>
  <si>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</si>
  <si>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</si>
  <si>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</si>
  <si>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</si>
  <si>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</si>
  <si>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</si>
  <si>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</si>
  <si>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</si>
  <si>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</si>
  <si>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</si>
  <si>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</si>
  <si>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</si>
  <si>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</si>
  <si>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</si>
  <si>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</si>
  <si>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</si>
  <si>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</si>
  <si>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</si>
  <si>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</si>
  <si>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</si>
  <si>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</si>
  <si>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</si>
  <si>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</si>
  <si>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</si>
  <si>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</si>
  <si>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</si>
  <si>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</si>
  <si>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</si>
  <si>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</si>
  <si>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</si>
  <si>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</si>
  <si>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</si>
  <si>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</si>
  <si>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</si>
  <si>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</si>
  <si>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</si>
  <si>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</si>
  <si>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</si>
  <si>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</si>
  <si>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</si>
  <si>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</si>
  <si>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</si>
  <si>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</si>
  <si>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</si>
  <si>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</si>
  <si>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</si>
  <si>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</si>
  <si>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</si>
  <si>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</si>
  <si>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</si>
  <si>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</si>
  <si>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</si>
  <si>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</si>
  <si>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</si>
  <si>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</si>
  <si>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</si>
  <si>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</si>
  <si>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</si>
  <si>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</si>
  <si>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</si>
  <si>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</si>
  <si>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</si>
  <si>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</si>
  <si>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</si>
  <si>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</si>
  <si>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</si>
  <si>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</si>
  <si>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</si>
  <si>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</si>
  <si>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</si>
  <si>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</si>
  <si>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</si>
  <si>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</si>
  <si>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</si>
  <si>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</si>
  <si>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</si>
  <si>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</si>
  <si>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</si>
  <si>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</si>
  <si>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</si>
  <si>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</si>
  <si>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</si>
  <si>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</si>
  <si>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</si>
  <si>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</si>
  <si>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</si>
  <si>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</si>
  <si>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</si>
  <si>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</si>
  <si>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</si>
  <si>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</si>
  <si>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</si>
  <si>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</si>
  <si>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</si>
  <si>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</si>
  <si>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</si>
  <si>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</si>
  <si>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</si>
  <si>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</si>
  <si>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</si>
  <si>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</si>
  <si>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</si>
  <si>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</si>
  <si>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</si>
  <si>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</si>
  <si>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</si>
  <si>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</si>
  <si>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</si>
  <si>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</si>
  <si>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</si>
  <si>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</si>
  <si>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</si>
  <si>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</si>
  <si>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</si>
  <si>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</si>
  <si>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</si>
  <si>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</si>
  <si>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</si>
  <si>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</si>
  <si>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</si>
  <si>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</si>
  <si>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</si>
  <si>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</si>
  <si>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</si>
  <si>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</si>
  <si>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</si>
  <si>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</si>
  <si>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</si>
  <si>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</si>
  <si>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</si>
  <si>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</si>
  <si>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</si>
  <si>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</si>
  <si>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</si>
  <si>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</si>
  <si>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</si>
  <si>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</si>
  <si>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</si>
  <si>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</si>
  <si>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</si>
  <si>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</si>
  <si>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</si>
  <si>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</si>
  <si>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</si>
  <si>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</si>
  <si>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</si>
  <si>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</si>
  <si>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</si>
  <si>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</si>
  <si>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</si>
  <si>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</si>
  <si>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</si>
  <si>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</si>
  <si>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</si>
  <si>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</si>
  <si>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</si>
  <si>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</si>
  <si>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</si>
  <si>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</si>
  <si>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</si>
  <si>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</si>
  <si>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</si>
  <si>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</si>
  <si>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</si>
  <si>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</si>
  <si>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</si>
  <si>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</si>
  <si>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</si>
  <si>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</si>
  <si>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</si>
  <si>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</si>
  <si>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</si>
  <si>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</si>
  <si>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</si>
  <si>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</si>
  <si>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</si>
  <si>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</si>
  <si>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</si>
  <si>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</si>
  <si>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</si>
  <si>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</si>
  <si>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</si>
  <si>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</si>
  <si>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</si>
  <si>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</si>
  <si>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</si>
  <si>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</si>
  <si>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</si>
  <si>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</si>
  <si>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</si>
  <si>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</si>
  <si>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</si>
  <si>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</si>
  <si>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</si>
  <si>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</si>
  <si>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</si>
  <si>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</si>
  <si>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</si>
  <si>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</si>
  <si>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</si>
  <si>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</si>
  <si>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</si>
  <si>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</si>
  <si>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</si>
  <si>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</si>
  <si>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</si>
  <si>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</si>
  <si>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</si>
  <si>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</si>
  <si>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</si>
  <si>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</si>
  <si>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</si>
  <si>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</si>
  <si>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</si>
  <si>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</si>
  <si>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</si>
  <si>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</si>
  <si>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</si>
  <si>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</si>
  <si>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</si>
  <si>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</si>
  <si>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</si>
  <si>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</si>
  <si>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</si>
  <si>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</si>
  <si>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</si>
  <si>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</si>
  <si>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</si>
  <si>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</si>
  <si>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</si>
  <si>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</si>
  <si>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</si>
  <si>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</si>
  <si>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</si>
  <si>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</si>
  <si>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</si>
  <si>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</si>
  <si>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</si>
  <si>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</si>
  <si>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</si>
  <si>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</si>
  <si>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</si>
  <si>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</si>
  <si>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</si>
  <si>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</si>
  <si>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</si>
  <si>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</si>
  <si>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</si>
  <si>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</si>
  <si>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</si>
  <si>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</si>
  <si>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</si>
  <si>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</si>
  <si>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</si>
  <si>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</si>
  <si>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</si>
  <si>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</si>
  <si>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</si>
  <si>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</si>
  <si>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</si>
  <si>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</si>
  <si>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</si>
  <si>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</si>
  <si>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</si>
  <si>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</si>
  <si>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</si>
  <si>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</si>
  <si>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</si>
  <si>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</si>
  <si>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</si>
  <si>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</si>
  <si>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</si>
  <si>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</si>
  <si>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</si>
  <si>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</si>
  <si>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</si>
  <si>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</si>
  <si>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</si>
  <si>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</si>
  <si>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</si>
  <si>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</si>
  <si>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</si>
  <si>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</si>
  <si>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</si>
  <si>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</si>
  <si>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</si>
  <si>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</si>
  <si>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</si>
  <si>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</si>
  <si>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</si>
  <si>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</si>
  <si>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</si>
  <si>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</si>
  <si>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</si>
  <si>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</si>
  <si>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</si>
  <si>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</si>
  <si>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</si>
  <si>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</si>
  <si>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</si>
  <si>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</si>
  <si>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</si>
  <si>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</si>
  <si>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</si>
  <si>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</si>
  <si>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</si>
  <si>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</si>
  <si>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</si>
  <si>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</si>
  <si>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</si>
  <si>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</si>
  <si>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</si>
  <si>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</si>
  <si>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</si>
  <si>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</si>
  <si>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</si>
  <si>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</si>
  <si>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</si>
  <si>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</si>
  <si>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</si>
  <si>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</si>
  <si>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</si>
  <si>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</si>
  <si>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</si>
  <si>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</si>
  <si>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</si>
  <si>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</si>
  <si>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</si>
  <si>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</si>
  <si>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</si>
  <si>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</si>
  <si>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</si>
  <si>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</si>
  <si>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</si>
  <si>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</si>
  <si>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</si>
  <si>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</si>
  <si>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</si>
  <si>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</si>
  <si>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</si>
  <si>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</si>
  <si>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</si>
  <si>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</si>
  <si>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</si>
  <si>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</si>
  <si>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</si>
  <si>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</si>
  <si>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</si>
  <si>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</si>
  <si>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</si>
  <si>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</si>
  <si>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</si>
  <si>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</si>
  <si>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</si>
  <si>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</si>
  <si>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</si>
  <si>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</si>
  <si>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</si>
  <si>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</si>
  <si>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</si>
  <si>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</si>
  <si>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</si>
  <si>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</si>
  <si>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</si>
  <si>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</si>
  <si>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</si>
  <si>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</si>
  <si>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</si>
  <si>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</si>
  <si>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</si>
  <si>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</si>
  <si>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</si>
  <si>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</si>
  <si>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</si>
  <si>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</si>
  <si>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</si>
  <si>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</si>
  <si>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</si>
  <si>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</si>
  <si>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</si>
  <si>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</si>
  <si>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</si>
  <si>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</si>
  <si>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</si>
  <si>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</si>
  <si>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</si>
  <si>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</si>
  <si>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</si>
  <si>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</si>
  <si>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</si>
  <si>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</si>
  <si>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</si>
  <si>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</si>
  <si>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</si>
  <si>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</si>
  <si>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</si>
  <si>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</si>
  <si>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</si>
  <si>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</si>
  <si>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</si>
  <si>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</si>
  <si>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</si>
  <si>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</si>
  <si>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</si>
  <si>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</si>
  <si>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</si>
  <si>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</si>
  <si>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</si>
  <si>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</si>
  <si>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</si>
  <si>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</si>
  <si>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</si>
  <si>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</si>
  <si>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</si>
  <si>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</si>
  <si>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</si>
  <si>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</si>
  <si>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</si>
  <si>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</si>
  <si>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</si>
  <si>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</si>
  <si>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</si>
  <si>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</si>
  <si>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</si>
  <si>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</si>
  <si>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</si>
  <si>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</si>
  <si>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</si>
  <si>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</si>
  <si>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</si>
  <si>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</si>
  <si>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</si>
  <si>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</si>
  <si>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</si>
  <si>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</si>
  <si>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</si>
  <si>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</si>
  <si>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</si>
  <si>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</si>
  <si>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</si>
  <si>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</si>
  <si>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</si>
  <si>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</si>
  <si>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</si>
  <si>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</si>
  <si>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</si>
  <si>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</si>
  <si>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</si>
  <si>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</si>
  <si>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</si>
  <si>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</si>
  <si>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</si>
  <si>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</si>
  <si>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</si>
  <si>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</si>
  <si>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</si>
  <si>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</si>
  <si>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</si>
  <si>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</si>
  <si>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</si>
  <si>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</si>
  <si>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</si>
  <si>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</si>
  <si>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</si>
  <si>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</si>
  <si>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</si>
  <si>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</si>
  <si>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</si>
  <si>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</si>
  <si>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</si>
  <si>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</si>
  <si>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</si>
  <si>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</si>
  <si>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</si>
  <si>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</si>
  <si>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</si>
  <si>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</si>
  <si>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</si>
  <si>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</si>
  <si>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</si>
  <si>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</si>
  <si>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</si>
  <si>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</si>
  <si>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</si>
  <si>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</si>
  <si>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</si>
  <si>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</si>
  <si>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</si>
  <si>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</si>
  <si>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</si>
  <si>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</si>
  <si>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</si>
  <si>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</si>
  <si>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</si>
  <si>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</si>
  <si>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</si>
  <si>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</si>
  <si>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</si>
  <si>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</si>
  <si>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</si>
  <si>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</si>
  <si>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</si>
  <si>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</si>
  <si>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</si>
  <si>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</si>
  <si>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</si>
  <si>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</si>
  <si>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</si>
  <si>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</si>
  <si>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</si>
  <si>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</si>
  <si>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</si>
  <si>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</si>
  <si>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</si>
  <si>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</si>
  <si>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</si>
  <si>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</si>
  <si>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</si>
  <si>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</si>
  <si>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</si>
  <si>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</si>
  <si>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</si>
  <si>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</si>
  <si>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</si>
  <si>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</si>
  <si>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</si>
  <si>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</si>
  <si>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</si>
  <si>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</si>
  <si>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</si>
  <si>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</si>
  <si>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</si>
  <si>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</si>
  <si>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</si>
  <si>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</si>
  <si>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</si>
  <si>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</si>
  <si>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</si>
  <si>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</si>
  <si>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</si>
  <si>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</si>
  <si>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</si>
  <si>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</si>
  <si>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</si>
  <si>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</si>
  <si>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</si>
  <si>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</si>
  <si>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</si>
  <si>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</si>
  <si>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</si>
  <si>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</si>
  <si>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</si>
  <si>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</si>
  <si>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</si>
  <si>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</si>
  <si>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</si>
  <si>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</si>
  <si>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</si>
  <si>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</si>
  <si>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</si>
  <si>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</si>
  <si>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</si>
  <si>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</si>
  <si>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</si>
  <si>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</si>
  <si>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</si>
  <si>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</si>
  <si>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</si>
  <si>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</si>
  <si>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</si>
  <si>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</si>
  <si>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</si>
  <si>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</si>
  <si>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</si>
  <si>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</si>
  <si>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</si>
  <si>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</si>
  <si>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</si>
  <si>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</si>
  <si>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</si>
  <si>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</si>
  <si>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</si>
  <si>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</si>
  <si>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</si>
  <si>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</si>
  <si>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</si>
  <si>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</si>
  <si>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</si>
  <si>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</si>
  <si>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</si>
  <si>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</si>
  <si>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</si>
  <si>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</si>
  <si>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</si>
  <si>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</si>
  <si>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</si>
  <si>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</si>
  <si>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</si>
  <si>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</si>
  <si>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</si>
  <si>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</si>
  <si>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</si>
  <si>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</si>
  <si>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</si>
  <si>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</si>
  <si>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</si>
  <si>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</si>
  <si>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</si>
  <si>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</si>
  <si>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</si>
  <si>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</si>
  <si>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</si>
  <si>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</si>
  <si>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</si>
  <si>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</si>
  <si>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</si>
  <si>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</si>
  <si>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</si>
  <si>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</si>
  <si>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</si>
  <si>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</si>
  <si>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</si>
  <si>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</si>
  <si>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</si>
  <si>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</si>
  <si>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</si>
  <si>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</si>
  <si>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</si>
  <si>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</si>
  <si>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</si>
  <si>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</si>
  <si>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</si>
  <si>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</si>
  <si>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</si>
  <si>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</si>
  <si>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</si>
  <si>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</si>
  <si>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</si>
  <si>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</si>
  <si>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</si>
  <si>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</si>
  <si>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</si>
  <si>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</si>
  <si>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</si>
  <si>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</si>
  <si>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</si>
  <si>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</si>
  <si>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</si>
  <si>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</si>
  <si>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</si>
  <si>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</si>
  <si>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</si>
  <si>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</si>
  <si>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</si>
  <si>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</si>
  <si>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</si>
  <si>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</si>
  <si>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</si>
  <si>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</si>
  <si>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</si>
  <si>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</si>
  <si>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</si>
  <si>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</si>
  <si>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</si>
  <si>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</si>
  <si>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</si>
  <si>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</si>
  <si>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</si>
  <si>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</si>
  <si>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</si>
  <si>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</si>
  <si>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</si>
  <si>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</si>
  <si>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</si>
  <si>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</si>
  <si>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</si>
  <si>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</si>
  <si>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</si>
  <si>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</si>
  <si>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</si>
  <si>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</si>
  <si>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</si>
  <si>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</si>
  <si>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</si>
  <si>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</si>
  <si>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</si>
  <si>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</si>
  <si>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</si>
  <si>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</si>
  <si>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</si>
  <si>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</si>
  <si>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</si>
  <si>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</si>
  <si>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</si>
  <si>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</si>
  <si>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</si>
  <si>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</si>
  <si>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</si>
  <si>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</si>
  <si>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</si>
  <si>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</si>
  <si>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</si>
  <si>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</si>
  <si>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</si>
  <si>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</si>
  <si>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</si>
  <si>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</si>
  <si>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</si>
  <si>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</si>
  <si>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</si>
  <si>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</si>
  <si>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</si>
  <si>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</si>
  <si>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</si>
  <si>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</si>
  <si>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</si>
  <si>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</si>
  <si>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</si>
  <si>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</si>
  <si>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</si>
  <si>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</si>
  <si>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</si>
  <si>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</si>
  <si>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</si>
  <si>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</si>
  <si>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</si>
  <si>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</si>
  <si>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</si>
  <si>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</si>
  <si>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</si>
  <si>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</si>
  <si>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</si>
  <si>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</si>
  <si>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</si>
  <si>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</si>
  <si>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</si>
  <si>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</si>
  <si>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</si>
  <si>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</si>
  <si>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</si>
  <si>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</si>
  <si>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</si>
  <si>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</si>
  <si>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</si>
  <si>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</si>
  <si>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</si>
  <si>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</si>
  <si>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</si>
  <si>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</si>
  <si>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</si>
  <si>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</si>
  <si>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</si>
  <si>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</si>
  <si>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</si>
  <si>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</si>
  <si>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</si>
  <si>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</si>
  <si>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</si>
  <si>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</si>
  <si>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</si>
  <si>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</si>
  <si>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</si>
  <si>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</si>
  <si>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</si>
  <si>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</si>
  <si>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</si>
  <si>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</si>
  <si>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</si>
  <si>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</si>
  <si>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</si>
  <si>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</si>
  <si>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</si>
  <si>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</si>
  <si>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</si>
  <si>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</si>
  <si>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</si>
  <si>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</si>
  <si>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</si>
  <si>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</si>
  <si>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</si>
  <si>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</si>
  <si>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</si>
  <si>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</si>
  <si>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</si>
  <si>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</si>
  <si>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</si>
  <si>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</si>
  <si>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</si>
  <si>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</si>
  <si>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</si>
  <si>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</si>
  <si>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</si>
  <si>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</si>
  <si>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</si>
  <si>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</si>
  <si>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</si>
  <si>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</si>
  <si>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</si>
  <si>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</si>
  <si>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</si>
  <si>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</si>
  <si>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</si>
  <si>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</si>
  <si>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</si>
  <si>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</si>
  <si>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</si>
  <si>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</si>
  <si>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</si>
  <si>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</si>
  <si>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</si>
  <si>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</si>
  <si>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</si>
  <si>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</si>
  <si>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</si>
  <si>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</si>
  <si>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</si>
  <si>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</si>
  <si>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</si>
  <si>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</si>
  <si>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</si>
  <si>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</si>
  <si>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</si>
  <si>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</si>
  <si>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</si>
  <si>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</si>
  <si>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</si>
  <si>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</si>
  <si>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</si>
  <si>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</si>
  <si>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</si>
  <si>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</si>
  <si>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</si>
  <si>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</si>
  <si>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</si>
  <si>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</si>
  <si>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</si>
  <si>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</si>
  <si>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</si>
  <si>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</si>
  <si>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</si>
  <si>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</si>
  <si>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</si>
  <si>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</si>
  <si>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</si>
  <si>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</si>
  <si>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</si>
  <si>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</si>
  <si>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</si>
  <si>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</si>
  <si>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</si>
  <si>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</si>
  <si>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</si>
  <si>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</si>
  <si>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</si>
  <si>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</si>
  <si>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</si>
  <si>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</si>
  <si>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</si>
  <si>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</si>
  <si>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</si>
  <si>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</si>
  <si>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</si>
  <si>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</si>
  <si>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</si>
  <si>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</si>
  <si>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</si>
  <si>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</si>
  <si>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</si>
  <si>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</si>
  <si>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</si>
  <si>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</si>
  <si>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</si>
  <si>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</si>
  <si>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</si>
  <si>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</si>
  <si>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</si>
  <si>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</si>
  <si>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</si>
  <si>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</si>
  <si>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</si>
  <si>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</si>
  <si>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</si>
  <si>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</si>
  <si>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</si>
  <si>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</si>
  <si>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</si>
  <si>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</si>
  <si>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</si>
  <si>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</si>
  <si>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</si>
  <si>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</si>
  <si>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</si>
  <si>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</si>
  <si>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</si>
  <si>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</si>
  <si>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</si>
  <si>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</si>
  <si>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</si>
  <si>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</si>
  <si>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</si>
  <si>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</si>
  <si>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</si>
  <si>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</si>
  <si>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</si>
  <si>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</si>
  <si>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</si>
  <si>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</si>
  <si>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</si>
  <si>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</si>
  <si>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</si>
  <si>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</si>
  <si>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</si>
  <si>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</si>
  <si>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</si>
  <si>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</si>
  <si>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</si>
  <si>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</si>
  <si>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</si>
  <si>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</si>
  <si>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</si>
  <si>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</si>
  <si>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</si>
  <si>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</si>
  <si>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</si>
  <si>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</si>
  <si>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</si>
  <si>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</si>
  <si>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</si>
  <si>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</si>
  <si>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</si>
  <si>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</si>
  <si>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</si>
  <si>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</si>
  <si>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</si>
  <si>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</si>
  <si>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</si>
  <si>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</si>
  <si>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</si>
  <si>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</si>
  <si>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</si>
  <si>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</si>
  <si>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</si>
  <si>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</si>
  <si>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</si>
  <si>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</si>
  <si>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</si>
  <si>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</si>
  <si>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</si>
  <si>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</si>
  <si>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</si>
  <si>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</si>
  <si>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</si>
  <si>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</si>
  <si>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</si>
  <si>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</si>
  <si>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</si>
  <si>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</si>
  <si>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</si>
  <si>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</si>
  <si>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</si>
  <si>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</si>
  <si>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</si>
  <si>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</si>
  <si>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</si>
  <si>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</si>
  <si>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</si>
  <si>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</si>
  <si>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</si>
  <si>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</si>
  <si>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</si>
  <si>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</si>
  <si>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</si>
  <si>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</si>
  <si>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</si>
  <si>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</si>
  <si>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</si>
  <si>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</si>
  <si>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</si>
  <si>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</si>
  <si>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</si>
  <si>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</si>
  <si>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</si>
  <si>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</si>
  <si>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</si>
  <si>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</si>
  <si>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</si>
  <si>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</si>
  <si>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</si>
  <si>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</si>
  <si>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</si>
  <si>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</si>
  <si>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</si>
  <si>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</si>
  <si>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</si>
  <si>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</si>
  <si>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</si>
  <si>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</si>
  <si>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</si>
  <si>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</si>
  <si>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</si>
  <si>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</si>
  <si>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</si>
  <si>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</si>
  <si>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</si>
  <si>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</si>
  <si>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</si>
  <si>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</si>
  <si>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</si>
  <si>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</si>
  <si>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</si>
  <si>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</si>
  <si>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</si>
  <si>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</si>
  <si>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</si>
  <si>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</si>
  <si>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</si>
  <si>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</si>
  <si>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</si>
  <si>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</si>
  <si>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</si>
  <si>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</si>
  <si>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</si>
  <si>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</si>
  <si>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</si>
  <si>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</si>
  <si>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</si>
  <si>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</si>
  <si>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</si>
  <si>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</si>
  <si>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</si>
  <si>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</si>
  <si>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</si>
  <si>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</si>
  <si>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</si>
  <si>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</si>
  <si>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</si>
  <si>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</si>
  <si>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</si>
  <si>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</si>
  <si>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</si>
  <si>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</si>
  <si>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</si>
  <si>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</si>
  <si>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</si>
  <si>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</si>
  <si>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</si>
  <si>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</si>
  <si>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</si>
  <si>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</si>
  <si>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</si>
  <si>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</si>
  <si>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</si>
  <si>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</si>
  <si>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</si>
  <si>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</si>
  <si>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</si>
  <si>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</si>
  <si>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</si>
  <si>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</si>
  <si>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</si>
  <si>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</si>
  <si>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</si>
  <si>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</si>
  <si>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</si>
  <si>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</si>
  <si>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</si>
  <si>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</si>
  <si>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</si>
  <si>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</si>
  <si>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</si>
  <si>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</si>
  <si>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</si>
  <si>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</si>
  <si>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</si>
  <si>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</si>
  <si>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</si>
  <si>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</si>
  <si>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</si>
  <si>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</si>
  <si>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</si>
  <si>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</si>
  <si>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</si>
  <si>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</si>
  <si>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</si>
  <si>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</si>
  <si>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</si>
  <si>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</si>
  <si>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</si>
  <si>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</si>
  <si>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</si>
  <si>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</si>
  <si>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</si>
  <si>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</si>
  <si>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</si>
  <si>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</si>
  <si>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</si>
  <si>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</si>
  <si>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</si>
  <si>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</si>
  <si>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</si>
  <si>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</si>
  <si>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</si>
  <si>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</si>
  <si>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</si>
  <si>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</si>
  <si>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</si>
  <si>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</si>
  <si>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</si>
  <si>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</si>
  <si>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</si>
  <si>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</si>
  <si>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</si>
  <si>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</si>
  <si>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</si>
  <si>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</si>
  <si>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</si>
  <si>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</si>
  <si>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</si>
  <si>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</si>
  <si>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</si>
  <si>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</si>
  <si>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</si>
  <si>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</si>
  <si>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</si>
  <si>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</si>
  <si>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</si>
  <si>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</si>
  <si>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</si>
  <si>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</si>
  <si>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</si>
  <si>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</si>
  <si>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</si>
  <si>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</si>
  <si>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</si>
  <si>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</si>
  <si>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</si>
  <si>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</si>
  <si>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</si>
  <si>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</si>
  <si>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</si>
  <si>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</si>
  <si>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</si>
  <si>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</si>
  <si>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</si>
  <si>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</si>
  <si>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</si>
  <si>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</si>
  <si>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</si>
  <si>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</si>
  <si>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</si>
  <si>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</si>
  <si>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</si>
  <si>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</si>
  <si>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</si>
  <si>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</si>
  <si>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</si>
  <si>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</si>
  <si>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</si>
  <si>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</si>
  <si>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</si>
  <si>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</si>
  <si>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</si>
  <si>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</si>
  <si>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</si>
  <si>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</si>
  <si>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</si>
  <si>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</si>
  <si>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</si>
  <si>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</si>
  <si>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</si>
  <si>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</si>
  <si>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</si>
  <si>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</si>
  <si>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</si>
  <si>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</si>
  <si>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</si>
  <si>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</si>
  <si>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</si>
  <si>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</si>
  <si>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</si>
  <si>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</si>
  <si>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</si>
  <si>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</si>
  <si>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</si>
  <si>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</si>
  <si>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</si>
  <si>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</si>
  <si>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</si>
  <si>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</si>
  <si>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</si>
  <si>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</si>
  <si>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</si>
  <si>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</si>
  <si>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</si>
  <si>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</si>
  <si>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</si>
  <si>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</si>
  <si>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</si>
  <si>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</si>
  <si>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</si>
  <si>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</si>
  <si>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</si>
  <si>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</si>
  <si>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</si>
  <si>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</si>
  <si>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</si>
  <si>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</si>
  <si>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</si>
  <si>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</si>
  <si>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</si>
  <si>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</si>
  <si>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</si>
  <si>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</si>
  <si>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</si>
  <si>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</si>
  <si>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</si>
  <si>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</si>
  <si>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</si>
  <si>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</si>
  <si>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</si>
  <si>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</si>
  <si>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</si>
  <si>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</si>
  <si>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</si>
  <si>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</si>
  <si>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</si>
  <si>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</si>
  <si>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</si>
  <si>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</si>
  <si>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</si>
  <si>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</si>
  <si>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</si>
  <si>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</si>
  <si>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</si>
  <si>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</si>
  <si>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</si>
  <si>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</si>
  <si>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</si>
  <si>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</si>
  <si>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</si>
  <si>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</si>
  <si>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</si>
  <si>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</si>
  <si>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</si>
  <si>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</si>
  <si>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</si>
  <si>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</si>
  <si>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</si>
  <si>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</si>
  <si>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</si>
  <si>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</si>
  <si>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</si>
  <si>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</si>
  <si>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</si>
  <si>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</si>
  <si>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</si>
  <si>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</si>
  <si>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</si>
  <si>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</si>
  <si>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</si>
  <si>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</si>
  <si>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</si>
  <si>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</si>
  <si>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</si>
  <si>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</si>
  <si>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</si>
  <si>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</si>
  <si>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</si>
  <si>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</si>
  <si>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</si>
  <si>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</si>
  <si>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</si>
  <si>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</si>
  <si>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</si>
  <si>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</si>
  <si>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</si>
  <si>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</si>
  <si>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</si>
  <si>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</si>
  <si>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</si>
  <si>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</si>
  <si>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</si>
  <si>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</si>
  <si>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</si>
  <si>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</si>
  <si>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</si>
  <si>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</si>
  <si>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</si>
  <si>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</si>
  <si>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</si>
  <si>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</si>
  <si>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</si>
  <si>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</si>
  <si>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</si>
  <si>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</si>
  <si>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</si>
  <si>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</si>
  <si>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</si>
  <si>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</si>
  <si>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</si>
  <si>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</si>
  <si>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</si>
  <si>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</si>
  <si>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</si>
  <si>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</si>
  <si>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</si>
  <si>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</si>
  <si>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</si>
  <si>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</si>
  <si>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</si>
  <si>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</si>
  <si>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</si>
  <si>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</si>
  <si>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</si>
  <si>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</si>
  <si>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</si>
  <si>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</si>
  <si>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</si>
  <si>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</si>
  <si>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</si>
  <si>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</si>
  <si>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</si>
  <si>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</si>
  <si>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</si>
  <si>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</si>
  <si>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</si>
  <si>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</si>
  <si>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</si>
  <si>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</si>
  <si>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</si>
  <si>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</si>
  <si>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</si>
  <si>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</si>
  <si>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</si>
  <si>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</si>
  <si>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</si>
  <si>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</si>
  <si>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</si>
  <si>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</si>
  <si>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</si>
  <si>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</si>
  <si>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</si>
  <si>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</si>
  <si>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</si>
  <si>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</si>
  <si>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</si>
  <si>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</si>
  <si>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</si>
  <si>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</si>
  <si>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</si>
  <si>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</si>
  <si>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</si>
  <si>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</si>
  <si>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</si>
  <si>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</si>
  <si>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</si>
  <si>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</si>
  <si>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</si>
  <si>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</si>
  <si>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</si>
  <si>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</si>
  <si>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</si>
  <si>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</si>
  <si>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</si>
  <si>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</si>
  <si>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</si>
  <si>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</si>
  <si>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</si>
  <si>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</si>
  <si>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</si>
  <si>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</si>
  <si>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</si>
  <si>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</si>
  <si>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</si>
  <si>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</si>
  <si>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</si>
  <si>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</si>
  <si>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</si>
  <si>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</si>
  <si>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</si>
  <si>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</si>
  <si>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</si>
  <si>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</si>
  <si>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</si>
  <si>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</si>
  <si>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</si>
  <si>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</si>
  <si>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</si>
  <si>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</si>
  <si>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</si>
  <si>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</si>
  <si>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</si>
  <si>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</si>
  <si>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</si>
  <si>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</si>
  <si>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</si>
  <si>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</si>
  <si>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</si>
  <si>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</si>
  <si>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</si>
  <si>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</si>
  <si>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</si>
  <si>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</si>
  <si>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</si>
  <si>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</si>
  <si>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</si>
  <si>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</si>
  <si>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</si>
  <si>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</si>
  <si>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</si>
  <si>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</si>
  <si>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</si>
  <si>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</si>
  <si>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</si>
  <si>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</si>
  <si>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</si>
  <si>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</si>
  <si>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</si>
  <si>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</si>
  <si>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</si>
  <si>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</si>
  <si>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</si>
  <si>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</si>
  <si>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</si>
  <si>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</si>
  <si>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</si>
  <si>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</si>
  <si>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</si>
  <si>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</si>
  <si>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</si>
  <si>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</si>
  <si>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</si>
  <si>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</si>
  <si>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</si>
  <si>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</si>
  <si>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</si>
  <si>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</si>
  <si>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</si>
  <si>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</si>
  <si>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</si>
  <si>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</si>
  <si>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</si>
  <si>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</si>
  <si>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</si>
  <si>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</si>
  <si>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</si>
  <si>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</si>
  <si>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</si>
  <si>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</si>
  <si>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</si>
  <si>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</si>
  <si>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</si>
  <si>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</si>
  <si>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</si>
  <si>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</si>
  <si>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</si>
  <si>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</si>
  <si>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</si>
  <si>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</si>
  <si>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</si>
  <si>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</si>
  <si>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</si>
  <si>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</si>
  <si>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</si>
  <si>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</si>
  <si>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</si>
  <si>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</si>
  <si>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</si>
  <si>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</si>
  <si>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</si>
  <si>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</si>
  <si>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</si>
  <si>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</si>
  <si>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</si>
  <si>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</si>
  <si>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</si>
  <si>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</si>
  <si>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</si>
  <si>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</si>
  <si>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</si>
  <si>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</si>
  <si>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</si>
  <si>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</si>
  <si>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</si>
  <si>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</si>
  <si>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</si>
  <si>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</si>
  <si>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</si>
  <si>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</si>
  <si>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</si>
  <si>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</si>
  <si>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</si>
  <si>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</si>
  <si>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</si>
  <si>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</si>
  <si>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</si>
  <si>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</si>
  <si>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</si>
  <si>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</si>
  <si>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</si>
  <si>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</si>
  <si>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</si>
  <si>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</si>
  <si>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</si>
  <si>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</si>
  <si>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</si>
  <si>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</si>
  <si>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</si>
  <si>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</si>
  <si>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</si>
  <si>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</si>
  <si>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</si>
  <si>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</si>
  <si>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</si>
  <si>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</si>
  <si>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</si>
  <si>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</si>
  <si>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</si>
  <si>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</si>
  <si>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</si>
  <si>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</si>
  <si>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</si>
  <si>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</si>
  <si>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</si>
  <si>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</si>
  <si>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</si>
  <si>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</si>
  <si>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</si>
  <si>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</si>
  <si>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</si>
  <si>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</si>
  <si>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</si>
  <si>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</si>
  <si>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</si>
  <si>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</si>
  <si>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</si>
  <si>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</si>
  <si>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</si>
  <si>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</si>
  <si>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</si>
  <si>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</si>
  <si>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</si>
  <si>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</si>
  <si>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</si>
  <si>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</si>
  <si>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</si>
  <si>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</si>
  <si>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</si>
  <si>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</si>
  <si>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</si>
  <si>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</si>
  <si>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</si>
  <si>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</si>
  <si>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</si>
  <si>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</si>
  <si>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</si>
  <si>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</si>
  <si>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</si>
  <si>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</si>
  <si>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</si>
  <si>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</si>
  <si>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</si>
  <si>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</si>
  <si>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</si>
  <si>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</si>
  <si>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</si>
  <si>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</si>
  <si>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</si>
  <si>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</si>
  <si>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</si>
  <si>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</si>
  <si>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</si>
  <si>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</si>
  <si>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</si>
  <si>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</si>
  <si>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</si>
  <si>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</si>
  <si>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</si>
  <si>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</si>
  <si>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</si>
  <si>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</si>
  <si>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</si>
  <si>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</si>
  <si>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</si>
  <si>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</si>
  <si>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</si>
  <si>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</si>
  <si>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</si>
  <si>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</si>
  <si>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</si>
  <si>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</si>
  <si>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</si>
  <si>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</si>
  <si>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</si>
  <si>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</si>
  <si>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</si>
  <si>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</si>
  <si>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</si>
  <si>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</si>
  <si>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</si>
  <si>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</si>
  <si>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</si>
  <si>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</si>
  <si>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</si>
  <si>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</si>
  <si>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</si>
  <si>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</si>
  <si>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</si>
  <si>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</si>
  <si>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</si>
  <si>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</si>
  <si>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</si>
  <si>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</si>
  <si>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</si>
  <si>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</si>
  <si>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</si>
  <si>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</si>
  <si>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</si>
  <si>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</si>
  <si>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</si>
  <si>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</si>
  <si>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</si>
  <si>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</si>
  <si>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</si>
  <si>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</si>
  <si>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</si>
  <si>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</si>
  <si>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</si>
  <si>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</si>
  <si>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</si>
  <si>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</si>
  <si>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</si>
  <si>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</si>
  <si>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</si>
  <si>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</si>
  <si>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</si>
  <si>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</si>
  <si>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</si>
  <si>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</si>
  <si>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</si>
  <si>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</si>
  <si>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</si>
  <si>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</si>
  <si>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</si>
  <si>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</si>
  <si>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</si>
  <si>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</si>
  <si>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</si>
  <si>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</si>
  <si>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</si>
  <si>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</si>
  <si>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</si>
  <si>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</si>
  <si>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</si>
  <si>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</si>
  <si>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</si>
  <si>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</si>
  <si>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</si>
  <si>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</si>
  <si>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</si>
  <si>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</si>
  <si>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</si>
  <si>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</si>
  <si>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</si>
  <si>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</si>
  <si>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</si>
  <si>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</si>
  <si>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</si>
  <si>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</si>
  <si>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</si>
  <si>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</si>
  <si>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</si>
  <si>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</si>
  <si>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</si>
  <si>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</si>
  <si>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</si>
  <si>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</si>
  <si>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</si>
  <si>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</si>
  <si>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</si>
  <si>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</si>
  <si>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</si>
  <si>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</si>
  <si>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</si>
  <si>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</si>
  <si>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</si>
  <si>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</si>
  <si>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</si>
  <si>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</si>
  <si>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</si>
  <si>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</si>
  <si>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</si>
  <si>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</si>
  <si>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</si>
  <si>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</si>
  <si>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</si>
  <si>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</si>
  <si>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</si>
  <si>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</si>
  <si>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</si>
  <si>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</si>
  <si>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</si>
  <si>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</si>
  <si>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</si>
  <si>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</si>
  <si>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</si>
  <si>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</si>
  <si>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</si>
  <si>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</si>
  <si>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</si>
  <si>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</si>
  <si>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</si>
  <si>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</si>
  <si>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</si>
  <si>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</si>
  <si>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</si>
  <si>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</si>
  <si>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</si>
  <si>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</si>
  <si>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</si>
  <si>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</si>
  <si>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</si>
  <si>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</si>
  <si>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</si>
  <si>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</si>
  <si>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</si>
  <si>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</si>
  <si>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</si>
  <si>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</si>
  <si>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</si>
  <si>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</si>
  <si>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</si>
  <si>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</si>
  <si>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</si>
  <si>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</si>
  <si>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</si>
  <si>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</si>
  <si>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</si>
  <si>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</si>
  <si>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</si>
  <si>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</si>
  <si>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</si>
  <si>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</si>
  <si>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</si>
  <si>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</si>
  <si>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</si>
  <si>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</si>
  <si>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</si>
  <si>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</si>
  <si>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</si>
  <si>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</si>
  <si>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</si>
  <si>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</si>
  <si>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</si>
  <si>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</si>
  <si>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</si>
  <si>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</si>
  <si>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</si>
  <si>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</si>
  <si>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</si>
  <si>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</si>
  <si>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</si>
  <si>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</si>
  <si>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</si>
  <si>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</si>
  <si>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</si>
  <si>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</si>
  <si>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</si>
  <si>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</si>
  <si>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</si>
  <si>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</si>
  <si>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</si>
  <si>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</si>
  <si>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</si>
  <si>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</si>
  <si>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</si>
  <si>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</si>
  <si>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</si>
  <si>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</si>
  <si>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</si>
  <si>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</si>
  <si>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</si>
  <si>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</si>
  <si>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</si>
  <si>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</si>
  <si>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</si>
  <si>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</si>
  <si>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</si>
  <si>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</si>
  <si>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</si>
  <si>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</si>
  <si>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</si>
  <si>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</si>
  <si>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</si>
  <si>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</si>
  <si>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</si>
  <si>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</si>
  <si>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</si>
  <si>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</si>
  <si>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</si>
  <si>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</si>
  <si>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</si>
  <si>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</si>
  <si>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</si>
  <si>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</si>
  <si>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</si>
  <si>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</si>
  <si>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</si>
  <si>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</si>
  <si>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</si>
  <si>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</si>
  <si>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</si>
  <si>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</si>
  <si>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</si>
  <si>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</si>
  <si>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</si>
  <si>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</si>
  <si>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</si>
  <si>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</si>
  <si>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</si>
  <si>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</si>
  <si>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</si>
  <si>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</si>
  <si>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</si>
  <si>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</si>
  <si>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</si>
  <si>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</si>
  <si>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</si>
  <si>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</si>
  <si>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</si>
  <si>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</si>
  <si>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</si>
  <si>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</si>
  <si>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</si>
  <si>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</si>
  <si>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</si>
  <si>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</si>
  <si>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</si>
  <si>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</si>
  <si>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</si>
  <si>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</si>
  <si>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</si>
  <si>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</si>
  <si>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</si>
  <si>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</si>
  <si>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</si>
  <si>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</si>
  <si>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</si>
  <si>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</si>
  <si>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</si>
  <si>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</si>
  <si>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</si>
  <si>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</si>
  <si>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</si>
  <si>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</si>
  <si>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</si>
  <si>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</si>
  <si>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</si>
  <si>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</si>
  <si>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</si>
  <si>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</si>
  <si>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</si>
  <si>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</si>
  <si>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</si>
  <si>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</si>
  <si>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</si>
  <si>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</si>
  <si>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</si>
  <si>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</si>
  <si>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</si>
  <si>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</si>
  <si>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</si>
  <si>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</si>
  <si>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</si>
  <si>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</si>
  <si>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</si>
  <si>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</si>
  <si>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</si>
  <si>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</si>
  <si>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</si>
  <si>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</si>
  <si>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</si>
  <si>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</si>
  <si>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</si>
  <si>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</si>
  <si>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</si>
  <si>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</si>
  <si>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</si>
  <si>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</si>
  <si>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</si>
  <si>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</si>
  <si>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</si>
  <si>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</si>
  <si>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</si>
  <si>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</si>
  <si>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</si>
  <si>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</si>
  <si>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</si>
  <si>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</si>
  <si>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</si>
  <si>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</si>
  <si>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</si>
  <si>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</si>
  <si>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</si>
  <si>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</si>
  <si>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</si>
  <si>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</si>
  <si>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</si>
  <si>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</si>
  <si>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</si>
  <si>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</si>
  <si>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</si>
  <si>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</si>
  <si>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</si>
  <si>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</si>
  <si>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</si>
  <si>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</si>
  <si>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</si>
  <si>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</si>
  <si>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</si>
  <si>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</si>
  <si>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</si>
  <si>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</si>
  <si>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</si>
  <si>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</si>
  <si>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</si>
  <si>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</si>
  <si>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</si>
  <si>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</si>
  <si>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</si>
  <si>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</si>
  <si>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</si>
  <si>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</si>
  <si>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</si>
  <si>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</si>
  <si>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</si>
  <si>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</si>
  <si>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</si>
  <si>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</si>
  <si>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</si>
  <si>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</si>
  <si>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</si>
  <si>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</si>
  <si>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</si>
  <si>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</si>
  <si>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</si>
  <si>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</si>
  <si>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</si>
  <si>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</si>
  <si>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</si>
  <si>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</si>
  <si>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</si>
  <si>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</si>
  <si>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</si>
  <si>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</si>
  <si>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</si>
  <si>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</si>
  <si>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</si>
  <si>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</si>
  <si>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</si>
  <si>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</si>
  <si>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</si>
  <si>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</si>
  <si>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</si>
  <si>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</si>
  <si>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</si>
  <si>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</si>
  <si>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</si>
  <si>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</si>
  <si>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</si>
  <si>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</si>
  <si>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</si>
  <si>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</si>
  <si>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</si>
  <si>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</si>
  <si>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</si>
  <si>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</si>
  <si>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</si>
  <si>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</si>
  <si>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</si>
  <si>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</si>
  <si>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</si>
  <si>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</si>
  <si>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</si>
  <si>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</si>
  <si>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</si>
  <si>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</si>
  <si>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</si>
  <si>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</si>
  <si>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</si>
  <si>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</si>
  <si>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</si>
  <si>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</si>
  <si>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</si>
  <si>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</si>
  <si>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</si>
  <si>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</si>
  <si>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</si>
  <si>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</si>
  <si>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</si>
  <si>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</si>
  <si>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</si>
  <si>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</si>
  <si>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</si>
  <si>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</si>
  <si>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</si>
  <si>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</si>
  <si>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</si>
  <si>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</si>
  <si>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</si>
  <si>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</si>
  <si>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</si>
  <si>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</si>
  <si>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</si>
  <si>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</si>
  <si>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</si>
  <si>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</si>
  <si>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</si>
  <si>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</si>
  <si>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</si>
  <si>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</si>
  <si>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</si>
  <si>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</si>
  <si>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</si>
  <si>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</si>
  <si>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</si>
  <si>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</si>
  <si>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</si>
  <si>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</si>
  <si>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</si>
  <si>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</si>
  <si>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</si>
  <si>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</si>
  <si>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</si>
  <si>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</si>
  <si>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</si>
  <si>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</si>
  <si>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</si>
  <si>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</si>
  <si>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</si>
  <si>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</si>
  <si>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</si>
  <si>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</si>
  <si>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</si>
  <si>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</si>
  <si>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</si>
  <si>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</si>
  <si>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</si>
  <si>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</si>
  <si>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</si>
  <si>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</si>
  <si>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</si>
  <si>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</si>
  <si>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</si>
  <si>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</si>
  <si>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</si>
  <si>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</si>
  <si>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</si>
  <si>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</si>
  <si>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</si>
  <si>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</si>
  <si>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</si>
  <si>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</si>
  <si>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</si>
  <si>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</si>
  <si>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</si>
  <si>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</si>
  <si>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</si>
  <si>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</si>
  <si>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</si>
  <si>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</si>
  <si>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</si>
  <si>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</si>
  <si>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</si>
  <si>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</si>
  <si>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</si>
  <si>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</si>
  <si>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</si>
  <si>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</si>
  <si>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</si>
  <si>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</si>
  <si>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</si>
  <si>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</si>
  <si>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</si>
  <si>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</si>
  <si>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</si>
  <si>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</si>
  <si>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</si>
  <si>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</si>
  <si>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</si>
  <si>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</si>
  <si>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</si>
  <si>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</si>
  <si>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</si>
  <si>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</si>
  <si>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</si>
  <si>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</si>
  <si>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</si>
  <si>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</si>
  <si>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</si>
  <si>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</si>
  <si>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</si>
  <si>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</si>
  <si>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</si>
  <si>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</si>
  <si>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</si>
  <si>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</si>
  <si>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</si>
  <si>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</si>
  <si>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</si>
  <si>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</si>
  <si>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</si>
  <si>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</si>
  <si>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</si>
  <si>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</si>
  <si>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</si>
  <si>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</si>
  <si>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</si>
  <si>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</si>
  <si>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</si>
  <si>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</si>
  <si>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</si>
  <si>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</si>
  <si>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</si>
  <si>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</si>
  <si>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</si>
  <si>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</si>
  <si>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</si>
  <si>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</si>
  <si>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</si>
  <si>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</si>
  <si>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</si>
  <si>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</si>
  <si>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</si>
  <si>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</si>
  <si>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</si>
  <si>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</si>
  <si>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</si>
  <si>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</si>
  <si>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</si>
  <si>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</si>
  <si>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</si>
  <si>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</si>
  <si>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</si>
  <si>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</si>
  <si>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</si>
  <si>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</si>
  <si>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</si>
  <si>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</si>
  <si>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</si>
  <si>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</si>
  <si>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</si>
  <si>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</si>
  <si>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</si>
  <si>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</si>
  <si>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</si>
  <si>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</si>
  <si>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</si>
  <si>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</si>
  <si>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</si>
  <si>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</si>
  <si>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</si>
  <si>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</si>
  <si>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</si>
  <si>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</si>
  <si>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</si>
  <si>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</si>
  <si>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</si>
  <si>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</si>
  <si>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</si>
  <si>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</si>
  <si>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</si>
  <si>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</si>
  <si>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</si>
  <si>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</si>
  <si>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</si>
  <si>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</si>
  <si>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</si>
  <si>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</si>
  <si>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</si>
  <si>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</si>
  <si>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</si>
  <si>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</si>
  <si>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</si>
  <si>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</si>
  <si>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</si>
  <si>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</si>
  <si>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</si>
  <si>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</si>
  <si>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</si>
  <si>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</si>
  <si>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</si>
  <si>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</si>
  <si>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</si>
  <si>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</si>
  <si>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</si>
  <si>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</si>
  <si>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</si>
  <si>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</si>
  <si>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</si>
  <si>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</si>
  <si>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</si>
  <si>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</si>
  <si>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</si>
  <si>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</si>
  <si>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</si>
  <si>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</si>
  <si>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</si>
  <si>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</si>
  <si>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</si>
  <si>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</si>
  <si>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</si>
  <si>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</si>
  <si>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</si>
  <si>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</si>
  <si>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</si>
  <si>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</si>
  <si>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</si>
  <si>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</si>
  <si>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</si>
  <si>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</si>
  <si>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</si>
  <si>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</si>
  <si>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</si>
  <si>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</si>
  <si>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</si>
  <si>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</si>
  <si>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</si>
  <si>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</si>
  <si>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</si>
  <si>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</si>
  <si>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</si>
  <si>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</si>
  <si>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</si>
  <si>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</si>
  <si>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</si>
  <si>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</si>
  <si>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</si>
  <si>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</si>
  <si>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</si>
  <si>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</si>
  <si>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</si>
  <si>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</si>
  <si>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</si>
  <si>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</si>
  <si>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</si>
  <si>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</si>
  <si>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</si>
  <si>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</si>
  <si>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</si>
  <si>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</si>
  <si>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</si>
  <si>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</si>
  <si>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</si>
  <si>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</si>
  <si>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</si>
  <si>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</si>
  <si>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</si>
  <si>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</si>
  <si>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</si>
  <si>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</si>
  <si>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</si>
  <si>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</si>
  <si>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</si>
  <si>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</si>
  <si>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</si>
  <si>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</si>
  <si>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</si>
  <si>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</si>
  <si>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</si>
  <si>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</si>
  <si>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</si>
  <si>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</si>
  <si>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</si>
  <si>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</si>
  <si>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</si>
  <si>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</si>
  <si>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</si>
  <si>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</si>
  <si>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</si>
  <si>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</si>
  <si>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</si>
  <si>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</si>
  <si>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</si>
  <si>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</si>
  <si>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</si>
  <si>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</si>
  <si>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</si>
  <si>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</si>
  <si>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</si>
  <si>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</si>
  <si>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</si>
  <si>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</si>
  <si>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</si>
  <si>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</si>
  <si>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</si>
  <si>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</si>
  <si>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</si>
  <si>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</si>
  <si>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</si>
  <si>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</si>
  <si>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</si>
  <si>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</si>
  <si>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</si>
  <si>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</si>
  <si>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</si>
  <si>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</si>
  <si>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</si>
  <si>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</si>
  <si>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</si>
  <si>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</si>
  <si>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</si>
  <si>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</si>
  <si>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</si>
  <si>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</si>
  <si>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</si>
  <si>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</si>
  <si>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</si>
  <si>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</si>
  <si>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</si>
  <si>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</si>
  <si>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</si>
  <si>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</si>
  <si>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</si>
  <si>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</si>
  <si>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</si>
  <si>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</si>
  <si>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</si>
  <si>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</si>
  <si>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</si>
  <si>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</si>
  <si>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</si>
  <si>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</si>
  <si>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</si>
  <si>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</si>
  <si>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</si>
  <si>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</si>
  <si>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</si>
  <si>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</si>
  <si>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</si>
  <si>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</si>
  <si>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</si>
  <si>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</si>
  <si>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</si>
  <si>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</si>
  <si>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</si>
  <si>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</si>
  <si>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</si>
  <si>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</si>
  <si>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</si>
  <si>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</si>
  <si>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</si>
  <si>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</si>
  <si>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</si>
  <si>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</si>
  <si>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</si>
  <si>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</si>
  <si>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</si>
  <si>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</si>
  <si>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</si>
  <si>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</si>
  <si>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</si>
  <si>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</si>
  <si>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</si>
  <si>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</si>
  <si>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</si>
  <si>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</si>
  <si>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</si>
  <si>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</si>
  <si>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</si>
  <si>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</si>
  <si>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</si>
  <si>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</si>
  <si>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</si>
  <si>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</si>
  <si>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</si>
  <si>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</si>
  <si>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</si>
  <si>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</si>
  <si>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</si>
  <si>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</si>
  <si>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</si>
  <si>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</si>
  <si>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</si>
  <si>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</si>
  <si>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</si>
  <si>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</si>
  <si>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</si>
  <si>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</si>
  <si>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</si>
  <si>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</si>
  <si>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</si>
  <si>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</si>
  <si>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</si>
  <si>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</si>
  <si>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</si>
  <si>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</si>
  <si>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</si>
  <si>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</si>
  <si>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</si>
  <si>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</si>
  <si>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</si>
  <si>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</si>
  <si>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</si>
  <si>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</si>
  <si>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</si>
  <si>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</si>
  <si>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</si>
  <si>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</si>
  <si>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</si>
  <si>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</si>
  <si>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</si>
  <si>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</si>
  <si>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</si>
  <si>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</si>
  <si>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</si>
  <si>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</si>
  <si>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</si>
  <si>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</si>
  <si>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</si>
  <si>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</si>
  <si>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</si>
  <si>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</si>
  <si>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</si>
  <si>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</si>
  <si>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</si>
  <si>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</si>
  <si>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</si>
  <si>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</si>
  <si>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</si>
  <si>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</si>
  <si>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</si>
  <si>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</si>
  <si>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</si>
  <si>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</si>
  <si>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</si>
  <si>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</si>
  <si>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</si>
  <si>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</si>
  <si>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</si>
  <si>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</si>
  <si>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</si>
  <si>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</si>
  <si>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</si>
  <si>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</si>
  <si>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</si>
  <si>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</si>
  <si>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</si>
  <si>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</si>
  <si>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</si>
  <si>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</si>
  <si>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</si>
  <si>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</si>
  <si>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</si>
  <si>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</si>
  <si>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</si>
  <si>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</si>
  <si>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</si>
  <si>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</si>
  <si>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</si>
  <si>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</si>
  <si>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</si>
  <si>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</si>
  <si>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</si>
  <si>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</si>
  <si>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</si>
  <si>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</si>
  <si>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</si>
  <si>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</si>
  <si>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</si>
  <si>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</si>
  <si>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</si>
  <si>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</si>
  <si>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</si>
  <si>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</si>
  <si>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</si>
  <si>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</si>
  <si>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</si>
  <si>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</si>
  <si>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</si>
  <si>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</si>
  <si>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</si>
  <si>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</si>
  <si>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</si>
  <si>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</si>
  <si>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</si>
  <si>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</si>
  <si>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</si>
  <si>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</si>
  <si>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</si>
  <si>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</si>
  <si>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</si>
  <si>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</si>
  <si>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</si>
  <si>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</si>
  <si>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</si>
  <si>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</si>
  <si>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</si>
  <si>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</si>
  <si>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</si>
  <si>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</si>
  <si>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</si>
  <si>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</si>
  <si>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</si>
  <si>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</si>
  <si>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</si>
  <si>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</si>
  <si>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</si>
  <si>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</si>
  <si>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</si>
  <si>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</si>
  <si>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</si>
  <si>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</si>
  <si>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</si>
  <si>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</si>
  <si>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</si>
  <si>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</si>
  <si>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</si>
  <si>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</si>
  <si>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</si>
  <si>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</si>
  <si>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</si>
  <si>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</si>
  <si>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</si>
  <si>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</si>
  <si>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</si>
  <si>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</si>
  <si>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</si>
  <si>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</si>
  <si>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</si>
  <si>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</si>
  <si>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</si>
  <si>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</si>
  <si>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</si>
  <si>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</si>
  <si>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</si>
  <si>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</si>
  <si>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</si>
  <si>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</si>
  <si>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</si>
  <si>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</si>
  <si>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</si>
  <si>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</si>
  <si>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</si>
  <si>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</si>
  <si>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</si>
  <si>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</si>
  <si>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</si>
  <si>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</si>
  <si>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</si>
  <si>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</si>
  <si>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</si>
  <si>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</si>
  <si>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</si>
  <si>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</si>
  <si>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</si>
  <si>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</si>
  <si>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</si>
  <si>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</si>
  <si>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</si>
  <si>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</si>
  <si>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</si>
  <si>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</si>
  <si>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</si>
  <si>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</si>
  <si>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</si>
  <si>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</si>
  <si>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</si>
  <si>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</si>
  <si>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</si>
  <si>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</si>
  <si>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</si>
  <si>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</si>
  <si>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</si>
  <si>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</si>
  <si>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</si>
  <si>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</si>
  <si>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</si>
  <si>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</si>
  <si>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</si>
  <si>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</si>
  <si>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</si>
  <si>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</si>
  <si>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</si>
  <si>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</si>
  <si>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</si>
  <si>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</si>
  <si>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</si>
  <si>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</si>
  <si>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</si>
  <si>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</si>
  <si>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</si>
  <si>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</si>
  <si>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</si>
  <si>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</si>
  <si>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</si>
  <si>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</si>
  <si>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</si>
  <si>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</si>
  <si>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</si>
  <si>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</si>
  <si>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</si>
  <si>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</si>
  <si>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</si>
  <si>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</si>
  <si>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</si>
  <si>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</si>
  <si>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</si>
  <si>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</si>
  <si>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</si>
  <si>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</si>
  <si>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</si>
  <si>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</si>
  <si>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</si>
  <si>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</si>
  <si>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</si>
  <si>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</si>
  <si>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</si>
  <si>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</si>
  <si>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</si>
  <si>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</si>
  <si>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</si>
  <si>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</si>
  <si>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</si>
  <si>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</si>
  <si>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</si>
  <si>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</si>
  <si>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</si>
  <si>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</si>
  <si>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</si>
  <si>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</si>
  <si>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</si>
  <si>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</si>
  <si>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</si>
  <si>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</si>
  <si>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</si>
  <si>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</si>
  <si>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</si>
  <si>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</si>
  <si>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</si>
  <si>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</si>
  <si>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</si>
  <si>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</si>
  <si>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</si>
  <si>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</si>
  <si>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</si>
  <si>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</si>
  <si>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</si>
  <si>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</si>
  <si>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</si>
  <si>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</si>
  <si>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</si>
  <si>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</si>
  <si>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</si>
  <si>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</si>
  <si>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</si>
  <si>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</si>
  <si>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</si>
  <si>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</si>
  <si>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</si>
  <si>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</si>
  <si>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</si>
  <si>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</si>
  <si>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</si>
  <si>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</si>
  <si>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</si>
  <si>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</si>
  <si>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</si>
  <si>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</si>
  <si>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</si>
  <si>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</si>
  <si>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</si>
  <si>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</si>
  <si>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</si>
  <si>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</si>
  <si>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</si>
  <si>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</si>
  <si>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</si>
  <si>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</si>
  <si>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</si>
  <si>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</si>
  <si>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</si>
  <si>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</si>
  <si>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</si>
  <si>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</si>
  <si>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</si>
  <si>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</si>
  <si>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</si>
  <si>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</si>
  <si>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</si>
  <si>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</si>
  <si>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</si>
  <si>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</si>
  <si>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</si>
  <si>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</si>
  <si>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</si>
  <si>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</si>
  <si>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</si>
  <si>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</si>
  <si>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</si>
  <si>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</si>
  <si>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</si>
  <si>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</si>
  <si>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</si>
  <si>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</si>
  <si>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</si>
  <si>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</si>
  <si>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</si>
  <si>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</si>
  <si>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</si>
  <si>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</si>
  <si>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</si>
  <si>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</si>
  <si>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</si>
  <si>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</si>
  <si>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</si>
  <si>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</si>
  <si>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</si>
  <si>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</si>
  <si>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</si>
  <si>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</si>
  <si>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</si>
  <si>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</si>
  <si>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</si>
  <si>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</si>
  <si>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</si>
  <si>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</si>
  <si>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</si>
  <si>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</si>
  <si>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</si>
  <si>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</si>
  <si>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</si>
  <si>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</si>
  <si>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</si>
  <si>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</si>
  <si>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</si>
  <si>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</si>
  <si>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</si>
  <si>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</si>
  <si>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</si>
  <si>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</si>
  <si>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</si>
  <si>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</si>
  <si>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</si>
  <si>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</si>
  <si>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</si>
  <si>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</si>
  <si>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</si>
  <si>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</si>
  <si>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</si>
  <si>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</si>
  <si>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</si>
  <si>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</si>
  <si>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</si>
  <si>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</si>
  <si>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</si>
  <si>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</si>
  <si>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</si>
  <si>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</si>
  <si>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</si>
  <si>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</si>
  <si>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</si>
  <si>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</si>
  <si>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</si>
  <si>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</si>
  <si>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</si>
  <si>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</si>
  <si>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</si>
  <si>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</si>
  <si>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</si>
  <si>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</si>
  <si>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</si>
  <si>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</si>
  <si>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</si>
  <si>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</si>
  <si>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</si>
  <si>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</si>
  <si>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</si>
  <si>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</si>
  <si>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</si>
  <si>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</si>
  <si>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</si>
  <si>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</si>
  <si>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</si>
  <si>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</si>
  <si>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</si>
  <si>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</si>
  <si>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</si>
  <si>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</si>
  <si>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</si>
  <si>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</si>
  <si>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</si>
  <si>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</si>
  <si>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</si>
  <si>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</si>
  <si>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</si>
  <si>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</si>
  <si>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</si>
  <si>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</si>
  <si>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</si>
  <si>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</si>
  <si>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</si>
  <si>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</si>
  <si>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</si>
  <si>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</si>
  <si>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</si>
  <si>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</si>
  <si>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</si>
  <si>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</si>
  <si>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</si>
  <si>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</si>
  <si>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</si>
  <si>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</si>
  <si>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</si>
  <si>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</si>
  <si>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</si>
  <si>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</si>
  <si>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</si>
  <si>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</si>
  <si>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</si>
  <si>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</si>
  <si>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</si>
  <si>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</si>
  <si>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</si>
  <si>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</si>
  <si>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</si>
  <si>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</si>
  <si>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</si>
  <si>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</si>
  <si>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</si>
  <si>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</si>
  <si>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</si>
  <si>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</si>
  <si>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</si>
  <si>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</si>
  <si>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</si>
  <si>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</si>
  <si>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</si>
  <si>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</si>
  <si>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</si>
  <si>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</si>
  <si>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</si>
  <si>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</si>
  <si>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</si>
  <si>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</si>
  <si>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</si>
  <si>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</si>
  <si>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</si>
  <si>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</si>
  <si>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</si>
  <si>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</si>
  <si>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</si>
  <si>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</si>
  <si>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</si>
  <si>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</si>
  <si>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</si>
  <si>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</si>
  <si>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</si>
  <si>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</si>
  <si>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</si>
  <si>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</si>
  <si>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</si>
  <si>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</si>
  <si>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</si>
  <si>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</si>
  <si>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</si>
  <si>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</si>
  <si>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</si>
  <si>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</si>
  <si>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</si>
  <si>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</si>
  <si>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</si>
  <si>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</si>
  <si>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</si>
  <si>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</si>
  <si>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</si>
  <si>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</si>
  <si>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</si>
  <si>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</si>
  <si>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</si>
  <si>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</si>
  <si>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</si>
  <si>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</si>
  <si>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</si>
  <si>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</si>
  <si>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</si>
  <si>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</si>
  <si>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</si>
  <si>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</si>
  <si>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</si>
  <si>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</si>
  <si>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</si>
  <si>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</si>
  <si>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</si>
  <si>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</si>
  <si>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</si>
  <si>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</si>
  <si>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</si>
  <si>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</si>
  <si>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</si>
  <si>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</si>
  <si>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</si>
  <si>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</si>
  <si>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</si>
  <si>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</si>
  <si>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</si>
  <si>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</si>
  <si>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</si>
  <si>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</si>
  <si>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</si>
  <si>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</si>
  <si>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</si>
  <si>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</si>
  <si>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</si>
  <si>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</si>
  <si>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</si>
  <si>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</si>
  <si>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</si>
  <si>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</si>
  <si>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</si>
  <si>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</si>
  <si>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</si>
  <si>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</si>
  <si>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</si>
  <si>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</si>
  <si>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</si>
  <si>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</si>
  <si>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</si>
  <si>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</si>
  <si>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</si>
  <si>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</si>
  <si>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</si>
  <si>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</si>
  <si>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</si>
  <si>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</si>
  <si>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</si>
  <si>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</si>
  <si>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</si>
  <si>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</si>
  <si>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</si>
  <si>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</si>
  <si>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</si>
  <si>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</si>
  <si>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</si>
  <si>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</si>
  <si>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</si>
  <si>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</si>
  <si>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</si>
  <si>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</si>
  <si>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</si>
  <si>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</si>
  <si>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</si>
  <si>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</si>
  <si>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</si>
  <si>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</si>
  <si>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</si>
  <si>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</si>
  <si>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</si>
  <si>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</si>
  <si>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</si>
  <si>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</si>
  <si>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</si>
  <si>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</si>
  <si>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</si>
  <si>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</si>
  <si>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</si>
  <si>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</si>
  <si>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</si>
  <si>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</si>
  <si>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</si>
  <si>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</si>
  <si>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</si>
  <si>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</si>
  <si>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</si>
  <si>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</si>
  <si>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</si>
  <si>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</si>
  <si>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</si>
  <si>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</si>
  <si>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</si>
  <si>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</si>
  <si>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</si>
  <si>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</si>
  <si>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</si>
  <si>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</si>
  <si>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</si>
  <si>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</si>
  <si>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</si>
  <si>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</si>
  <si>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</si>
  <si>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</si>
  <si>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</si>
  <si>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</si>
  <si>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</si>
  <si>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</si>
  <si>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</si>
  <si>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</si>
  <si>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</si>
  <si>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</si>
  <si>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</si>
  <si>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</si>
  <si>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</si>
  <si>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</si>
  <si>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</si>
  <si>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</si>
  <si>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</si>
  <si>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</si>
  <si>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</si>
  <si>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</si>
  <si>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</si>
  <si>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</si>
  <si>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</si>
  <si>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</si>
  <si>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</si>
  <si>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</si>
  <si>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</si>
  <si>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</si>
  <si>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</si>
  <si>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</si>
  <si>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</si>
  <si>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</si>
  <si>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</si>
  <si>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</si>
  <si>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</si>
  <si>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</si>
  <si>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</si>
  <si>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</si>
  <si>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</si>
  <si>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</si>
  <si>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</si>
  <si>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</si>
  <si>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</si>
  <si>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</si>
  <si>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</si>
  <si>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</si>
  <si>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</si>
  <si>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</si>
  <si>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</si>
  <si>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</si>
  <si>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</si>
  <si>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</si>
  <si>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</si>
  <si>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</si>
  <si>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</si>
  <si>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</si>
  <si>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</si>
  <si>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</si>
  <si>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</si>
  <si>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</si>
  <si>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</si>
  <si>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</si>
  <si>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</si>
  <si>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</si>
  <si>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</si>
  <si>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</si>
  <si>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</si>
  <si>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</si>
  <si>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</si>
  <si>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</si>
  <si>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</si>
  <si>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</si>
  <si>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</si>
  <si>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</si>
  <si>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</si>
  <si>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</si>
  <si>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</si>
  <si>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</si>
  <si>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</si>
  <si>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</si>
  <si>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</si>
  <si>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</si>
  <si>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</si>
  <si>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</si>
  <si>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</si>
  <si>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</si>
  <si>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</si>
  <si>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</si>
  <si>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</si>
  <si>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</si>
  <si>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</si>
  <si>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</si>
  <si>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</si>
  <si>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</si>
  <si>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</si>
  <si>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</si>
  <si>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</si>
  <si>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</si>
  <si>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</si>
  <si>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</si>
  <si>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</si>
  <si>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</si>
  <si>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</si>
  <si>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</si>
  <si>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</si>
  <si>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</si>
  <si>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</si>
  <si>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</si>
  <si>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</si>
  <si>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</si>
  <si>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</si>
  <si>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</si>
  <si>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</si>
  <si>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</si>
  <si>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</si>
  <si>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</si>
  <si>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</si>
  <si>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</si>
  <si>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</si>
  <si>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</si>
  <si>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</si>
  <si>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</si>
  <si>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</si>
  <si>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</si>
  <si>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</si>
  <si>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</si>
  <si>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</si>
  <si>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</si>
  <si>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</si>
  <si>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</si>
  <si>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</si>
  <si>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</si>
  <si>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</si>
  <si>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</si>
  <si>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</si>
  <si>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</si>
  <si>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</si>
  <si>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</si>
  <si>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</si>
  <si>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</si>
  <si>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</si>
  <si>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</si>
  <si>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</si>
  <si>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</si>
  <si>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</si>
  <si>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</si>
  <si>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</si>
  <si>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</si>
  <si>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</si>
  <si>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</si>
  <si>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</si>
  <si>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</si>
  <si>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</si>
  <si>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</si>
  <si>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</si>
  <si>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</si>
  <si>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</si>
  <si>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</si>
  <si>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</si>
  <si>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</si>
  <si>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</si>
  <si>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</si>
  <si>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</si>
  <si>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</si>
  <si>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</si>
  <si>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</si>
  <si>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</si>
  <si>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</si>
  <si>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</si>
  <si>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</si>
  <si>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</si>
  <si>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</si>
  <si>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</si>
  <si>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</si>
  <si>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</si>
  <si>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</si>
  <si>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</si>
  <si>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</si>
  <si>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</si>
  <si>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</si>
  <si>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</si>
  <si>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</si>
  <si>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</si>
  <si>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</si>
  <si>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</si>
  <si>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</si>
  <si>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</si>
  <si>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</si>
  <si>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</si>
  <si>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</si>
  <si>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</si>
  <si>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</si>
  <si>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</si>
  <si>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</si>
  <si>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</si>
  <si>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</si>
  <si>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</si>
  <si>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</si>
  <si>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</si>
  <si>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</si>
  <si>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</si>
  <si>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</si>
  <si>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</si>
  <si>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</si>
  <si>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</si>
  <si>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</si>
  <si>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</si>
  <si>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</si>
  <si>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</si>
  <si>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</si>
  <si>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</si>
  <si>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</si>
  <si>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</si>
  <si>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</si>
  <si>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</si>
  <si>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</si>
  <si>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</si>
  <si>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</si>
  <si>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</si>
  <si>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</si>
  <si>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</si>
  <si>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</si>
  <si>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</si>
  <si>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</si>
  <si>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</si>
  <si>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</si>
  <si>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</si>
  <si>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</si>
  <si>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</si>
  <si>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</si>
  <si>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</si>
  <si>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</si>
  <si>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</si>
  <si>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</si>
  <si>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</si>
  <si>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</si>
  <si>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</si>
  <si>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</si>
  <si>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</si>
  <si>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</si>
  <si>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</si>
  <si>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</si>
  <si>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</si>
  <si>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</si>
  <si>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</si>
  <si>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</si>
  <si>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</si>
  <si>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</si>
  <si>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</si>
  <si>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</si>
  <si>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</si>
  <si>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</si>
  <si>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</si>
  <si>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</si>
  <si>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</si>
  <si>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</si>
  <si>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</si>
  <si>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</si>
  <si>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</si>
  <si>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</si>
  <si>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</si>
  <si>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</si>
  <si>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</si>
  <si>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</si>
  <si>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</si>
  <si>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</si>
  <si>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</si>
  <si>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</si>
  <si>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</si>
  <si>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</si>
  <si>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</si>
  <si>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</si>
  <si>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</si>
  <si>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</si>
  <si>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</si>
  <si>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</si>
  <si>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</si>
  <si>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</si>
  <si>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</si>
  <si>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</si>
  <si>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</si>
  <si>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</si>
  <si>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</si>
  <si>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</si>
  <si>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</si>
  <si>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</si>
  <si>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</si>
  <si>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</si>
  <si>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</si>
  <si>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</si>
  <si>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</si>
  <si>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</si>
  <si>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</si>
  <si>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</si>
  <si>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</si>
  <si>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</si>
  <si>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</si>
  <si>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</si>
  <si>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</si>
  <si>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</si>
  <si>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</si>
  <si>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</si>
  <si>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</si>
  <si>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</si>
  <si>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</si>
  <si>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</si>
  <si>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</si>
  <si>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</si>
  <si>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</si>
  <si>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</si>
  <si>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</si>
  <si>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</si>
  <si>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</si>
  <si>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</si>
  <si>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</si>
  <si>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</si>
  <si>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</si>
  <si>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</si>
  <si>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</si>
  <si>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</si>
  <si>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</si>
  <si>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</si>
  <si>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</si>
  <si>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</si>
  <si>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</si>
  <si>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</si>
  <si>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</si>
  <si>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</si>
  <si>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</si>
  <si>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</si>
  <si>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</si>
  <si>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</si>
  <si>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</si>
  <si>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</si>
  <si>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</si>
  <si>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</si>
  <si>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</si>
  <si>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</si>
  <si>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</si>
  <si>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</si>
  <si>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</si>
  <si>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</si>
  <si>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</si>
  <si>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</si>
  <si>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</si>
  <si>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</si>
  <si>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</si>
  <si>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</si>
  <si>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</si>
  <si>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</si>
  <si>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</si>
  <si>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</si>
  <si>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</si>
  <si>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</si>
  <si>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</si>
  <si>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</si>
  <si>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</si>
  <si>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</si>
  <si>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</si>
  <si>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</si>
  <si>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</si>
  <si>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</si>
  <si>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</si>
  <si>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</si>
  <si>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</si>
  <si>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</si>
  <si>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</si>
  <si>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</si>
  <si>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</si>
  <si>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</si>
  <si>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</si>
  <si>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</si>
  <si>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</si>
  <si>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</si>
  <si>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</si>
  <si>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</si>
  <si>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</si>
  <si>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</si>
  <si>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</si>
  <si>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</si>
  <si>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</si>
  <si>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</si>
  <si>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</si>
  <si>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</si>
  <si>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</si>
  <si>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</si>
  <si>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</si>
  <si>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</si>
  <si>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</si>
  <si>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</si>
  <si>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</si>
  <si>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</si>
  <si>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</si>
  <si>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</si>
  <si>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</si>
  <si>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</si>
  <si>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</si>
  <si>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</si>
  <si>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</si>
  <si>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</si>
  <si>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</si>
  <si>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</si>
  <si>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</si>
  <si>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</si>
  <si>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</si>
  <si>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</si>
  <si>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</si>
  <si>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</si>
  <si>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</si>
  <si>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</si>
  <si>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</si>
  <si>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</si>
  <si>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</si>
  <si>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</si>
  <si>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</si>
  <si>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</si>
  <si>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</si>
  <si>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</si>
  <si>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</si>
  <si>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</si>
  <si>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</si>
  <si>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</si>
  <si>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</si>
  <si>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</si>
  <si>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</si>
  <si>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</si>
  <si>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</si>
  <si>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</si>
  <si>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</si>
  <si>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</si>
  <si>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</si>
  <si>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</si>
  <si>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</si>
  <si>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</si>
  <si>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</si>
  <si>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</si>
  <si>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</si>
  <si>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</si>
  <si>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</si>
  <si>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</si>
  <si>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</si>
  <si>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</si>
  <si>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</si>
  <si>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</si>
  <si>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</si>
  <si>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</si>
  <si>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</si>
  <si>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</si>
  <si>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</si>
  <si>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</si>
  <si>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</si>
  <si>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</si>
  <si>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</si>
  <si>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</si>
  <si>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</si>
  <si>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</si>
  <si>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</si>
  <si>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</si>
  <si>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</si>
  <si>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</si>
  <si>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</si>
  <si>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</si>
  <si>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</si>
  <si>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</si>
  <si>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</si>
  <si>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</si>
  <si>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</si>
  <si>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</si>
  <si>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</si>
  <si>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</si>
  <si>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</si>
  <si>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</si>
  <si>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</si>
  <si>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</si>
  <si>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</si>
  <si>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</si>
  <si>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</si>
  <si>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</si>
  <si>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</si>
  <si>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</si>
  <si>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</si>
  <si>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</si>
  <si>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</si>
  <si>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</si>
  <si>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</si>
  <si>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</si>
  <si>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</si>
  <si>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</si>
  <si>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</si>
  <si>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</si>
  <si>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</si>
  <si>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</si>
  <si>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</si>
  <si>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</si>
  <si>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</si>
  <si>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</si>
  <si>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</si>
  <si>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</si>
  <si>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</si>
  <si>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</si>
  <si>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</si>
  <si>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</si>
  <si>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</si>
  <si>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</si>
  <si>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</si>
  <si>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</si>
  <si>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</si>
  <si>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</si>
  <si>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</si>
  <si>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</si>
  <si>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</si>
  <si>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</si>
  <si>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</si>
  <si>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</si>
  <si>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</si>
  <si>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</si>
  <si>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</si>
  <si>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</si>
  <si>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</si>
  <si>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</si>
  <si>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</si>
  <si>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</si>
  <si>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</si>
  <si>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</si>
  <si>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</si>
  <si>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</si>
  <si>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</si>
  <si>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</si>
  <si>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</si>
  <si>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</si>
  <si>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</si>
  <si>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</si>
  <si>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</si>
  <si>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</si>
  <si>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</si>
  <si>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</si>
  <si>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</si>
  <si>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</si>
  <si>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</si>
  <si>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</si>
  <si>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</si>
  <si>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</si>
  <si>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</si>
  <si>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</si>
  <si>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</si>
  <si>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</si>
  <si>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</si>
  <si>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</si>
  <si>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</si>
  <si>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</si>
  <si>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</si>
  <si>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</si>
  <si>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</si>
  <si>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</si>
  <si>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</si>
  <si>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</si>
  <si>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</si>
  <si>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</si>
  <si>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</si>
  <si>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</si>
  <si>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</si>
  <si>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</si>
  <si>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</si>
  <si>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</si>
  <si>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</si>
  <si>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</si>
  <si>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</si>
  <si>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</si>
  <si>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</si>
  <si>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</si>
  <si>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</si>
  <si>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</si>
  <si>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</si>
  <si>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</si>
  <si>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</si>
  <si>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</si>
  <si>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</si>
  <si>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</si>
  <si>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</si>
  <si>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</si>
  <si>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</si>
  <si>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</si>
  <si>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</si>
  <si>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</si>
  <si>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</si>
  <si>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</si>
  <si>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</si>
  <si>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</si>
  <si>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</si>
  <si>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</si>
  <si>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</si>
  <si>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</si>
  <si>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</si>
  <si>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</si>
  <si>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</si>
  <si>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</si>
  <si>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</si>
  <si>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</si>
  <si>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</si>
  <si>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</si>
  <si>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</si>
  <si>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</si>
  <si>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</si>
  <si>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</si>
  <si>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</si>
  <si>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</si>
  <si>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</si>
  <si>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</si>
  <si>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</si>
  <si>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</si>
  <si>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</si>
  <si>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</si>
  <si>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</si>
  <si>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</si>
  <si>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</si>
  <si>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</si>
  <si>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</si>
  <si>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</si>
  <si>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</si>
  <si>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</si>
  <si>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</si>
  <si>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</si>
  <si>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</si>
  <si>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</si>
  <si>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</si>
  <si>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</si>
  <si>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</si>
  <si>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</si>
  <si>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</si>
  <si>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</si>
  <si>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</si>
  <si>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</si>
  <si>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</si>
  <si>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</si>
  <si>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</si>
  <si>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</si>
  <si>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</si>
  <si>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</si>
  <si>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</si>
  <si>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</si>
  <si>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</si>
  <si>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</si>
  <si>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</si>
  <si>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</si>
  <si>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</si>
  <si>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</si>
  <si>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</si>
  <si>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</si>
  <si>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</si>
  <si>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</si>
  <si>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</si>
  <si>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</si>
  <si>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</si>
  <si>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</si>
  <si>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</si>
  <si>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</si>
  <si>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</si>
  <si>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</si>
  <si>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</si>
  <si>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</si>
  <si>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</si>
  <si>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</si>
  <si>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</si>
  <si>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</si>
  <si>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</si>
  <si>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</si>
  <si>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</si>
  <si>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</si>
  <si>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</si>
  <si>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</si>
  <si>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</si>
  <si>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</si>
  <si>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</si>
  <si>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</si>
  <si>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</si>
  <si>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</si>
  <si>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</si>
  <si>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</si>
  <si>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</si>
  <si>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</si>
  <si>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</si>
  <si>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</si>
  <si>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</si>
  <si>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</si>
  <si>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</si>
  <si>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</si>
  <si>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</si>
  <si>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</si>
  <si>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</si>
  <si>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</si>
  <si>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</si>
  <si>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</si>
  <si>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</si>
  <si>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</si>
  <si>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</si>
  <si>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</si>
  <si>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</si>
  <si>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</si>
  <si>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</si>
  <si>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</si>
  <si>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</si>
  <si>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</si>
  <si>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</si>
  <si>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</si>
  <si>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</si>
  <si>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</si>
  <si>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</si>
  <si>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</si>
  <si>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</si>
  <si>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</si>
  <si>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</si>
  <si>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</si>
  <si>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</si>
  <si>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</si>
  <si>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</si>
  <si>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</si>
  <si>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</si>
  <si>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</si>
  <si>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</si>
  <si>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</si>
  <si>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</si>
  <si>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</si>
  <si>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</si>
  <si>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</si>
  <si>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</si>
  <si>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</si>
  <si>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</si>
  <si>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</si>
  <si>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</si>
  <si>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</si>
  <si>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</si>
  <si>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</si>
  <si>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</si>
  <si>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</si>
  <si>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</si>
  <si>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</si>
  <si>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</si>
  <si>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</si>
  <si>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</si>
  <si>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</si>
  <si>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</si>
  <si>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</si>
  <si>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</si>
  <si>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</si>
  <si>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</si>
  <si>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</si>
  <si>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</si>
  <si>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</si>
  <si>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</si>
  <si>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</si>
  <si>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</si>
  <si>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</si>
  <si>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</si>
  <si>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</si>
  <si>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</si>
  <si>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</si>
  <si>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</si>
  <si>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</si>
  <si>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</si>
  <si>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</si>
  <si>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</si>
  <si>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</si>
  <si>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</si>
  <si>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</si>
  <si>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</si>
  <si>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</si>
  <si>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</si>
  <si>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</si>
  <si>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</si>
  <si>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</si>
  <si>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</si>
  <si>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</si>
  <si>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</si>
  <si>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</si>
  <si>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</si>
  <si>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</si>
  <si>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</si>
  <si>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</si>
  <si>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</si>
  <si>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</si>
  <si>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</si>
  <si>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</si>
  <si>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</si>
  <si>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</si>
  <si>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</si>
  <si>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</si>
  <si>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</si>
  <si>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</si>
  <si>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</si>
  <si>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</si>
  <si>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</si>
  <si>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</si>
  <si>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</si>
  <si>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</si>
  <si>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</si>
  <si>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</si>
  <si>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</si>
  <si>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</si>
  <si>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</si>
  <si>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</si>
  <si>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</si>
  <si>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</si>
  <si>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</si>
  <si>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</si>
  <si>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</si>
  <si>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</si>
  <si>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</si>
  <si>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</si>
  <si>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</si>
  <si>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</si>
  <si>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</si>
  <si>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</si>
  <si>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</si>
  <si>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</si>
  <si>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</si>
  <si>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</si>
  <si>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</si>
  <si>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</si>
  <si>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</si>
  <si>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</si>
  <si>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</si>
  <si>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</si>
  <si>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</si>
  <si>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</si>
  <si>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</si>
  <si>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</si>
  <si>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</si>
  <si>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</si>
  <si>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</si>
  <si>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</si>
  <si>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</si>
  <si>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</si>
  <si>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</si>
  <si>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</si>
  <si>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</si>
  <si>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</si>
  <si>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</si>
  <si>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</si>
  <si>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</si>
  <si>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</si>
  <si>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</si>
  <si>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</si>
  <si>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</si>
  <si>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</si>
  <si>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</si>
  <si>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</si>
  <si>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</si>
  <si>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</si>
  <si>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</si>
  <si>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</si>
  <si>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</si>
  <si>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</si>
  <si>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</si>
  <si>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</si>
  <si>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</si>
  <si>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</si>
  <si>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</si>
  <si>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</si>
  <si>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</si>
  <si>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</si>
  <si>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</si>
  <si>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</si>
  <si>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</si>
  <si>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</si>
  <si>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</si>
  <si>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</si>
  <si>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</si>
  <si>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</si>
  <si>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</si>
  <si>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</si>
  <si>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</si>
  <si>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</si>
  <si>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</si>
  <si>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</si>
  <si>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</si>
  <si>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</si>
  <si>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</si>
  <si>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</si>
  <si>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</si>
  <si>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</si>
  <si>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</si>
  <si>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</si>
  <si>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</si>
  <si>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</si>
  <si>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</si>
  <si>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</si>
  <si>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</si>
  <si>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</si>
  <si>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</si>
  <si>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</si>
  <si>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</si>
  <si>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</si>
  <si>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</si>
  <si>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</si>
  <si>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</si>
  <si>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</si>
  <si>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</si>
  <si>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</si>
  <si>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</si>
  <si>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</si>
  <si>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</si>
  <si>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</si>
  <si>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</si>
  <si>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</si>
  <si>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</si>
  <si>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</si>
  <si>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</si>
  <si>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</si>
  <si>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</si>
  <si>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</si>
  <si>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</si>
  <si>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</si>
  <si>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</si>
  <si>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</si>
  <si>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</si>
  <si>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</si>
  <si>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</si>
  <si>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</si>
  <si>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</si>
  <si>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</si>
  <si>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</si>
  <si>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</si>
  <si>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</si>
  <si>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</si>
  <si>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</si>
  <si>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</si>
  <si>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</si>
  <si>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</si>
  <si>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</si>
  <si>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</si>
  <si>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</si>
  <si>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</si>
  <si>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</si>
  <si>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</si>
  <si>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</si>
  <si>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</si>
  <si>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</si>
  <si>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</si>
  <si>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</si>
  <si>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</si>
  <si>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</si>
  <si>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</si>
  <si>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</si>
  <si>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</si>
  <si>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</si>
  <si>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</si>
  <si>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</si>
  <si>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</si>
  <si>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</si>
  <si>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</si>
  <si>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</si>
  <si>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</si>
  <si>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</si>
  <si>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</si>
  <si>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</si>
  <si>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</si>
  <si>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</si>
  <si>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</si>
  <si>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</si>
  <si>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</si>
  <si>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</si>
  <si>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</si>
  <si>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</si>
  <si>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</si>
  <si>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</si>
  <si>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</si>
  <si>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</si>
  <si>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</si>
  <si>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</si>
  <si>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</si>
  <si>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</si>
  <si>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</si>
  <si>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</si>
  <si>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</si>
  <si>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</si>
  <si>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</si>
  <si>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</si>
  <si>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</si>
  <si>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</si>
  <si>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</si>
  <si>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</si>
  <si>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</si>
  <si>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</si>
  <si>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</si>
  <si>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</si>
  <si>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</si>
  <si>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</si>
  <si>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</si>
  <si>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</si>
  <si>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</si>
  <si>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</si>
  <si>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</si>
  <si>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</si>
  <si>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</si>
  <si>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</si>
  <si>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</si>
  <si>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</si>
  <si>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</si>
  <si>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</si>
  <si>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</si>
  <si>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</si>
  <si>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</si>
  <si>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</si>
  <si>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</si>
  <si>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</si>
  <si>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</si>
  <si>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</si>
  <si>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</si>
  <si>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</si>
  <si>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</si>
  <si>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</si>
  <si>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</si>
  <si>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</si>
  <si>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</si>
  <si>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</si>
  <si>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</si>
  <si>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</si>
  <si>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</si>
  <si>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</si>
  <si>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</si>
  <si>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</si>
  <si>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</si>
  <si>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</si>
  <si>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</si>
  <si>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</si>
  <si>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</si>
  <si>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</si>
  <si>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</si>
  <si>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</si>
  <si>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</si>
  <si>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</si>
  <si>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</si>
  <si>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</si>
  <si>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</si>
  <si>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</si>
  <si>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</si>
  <si>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</si>
  <si>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</si>
  <si>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</si>
  <si>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</si>
  <si>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</si>
  <si>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</si>
  <si>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</si>
  <si>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</si>
  <si>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</si>
  <si>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</si>
  <si>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</si>
  <si>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</si>
  <si>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</si>
  <si>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</si>
  <si>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</si>
  <si>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</si>
  <si>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</si>
  <si>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</si>
  <si>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</si>
  <si>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</si>
  <si>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</si>
  <si>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</si>
  <si>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</si>
  <si>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</si>
  <si>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</si>
  <si>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</si>
  <si>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</si>
  <si>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</si>
  <si>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</si>
  <si>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</si>
  <si>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</si>
  <si>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</si>
  <si>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</si>
  <si>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</si>
  <si>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</si>
  <si>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</si>
  <si>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</si>
  <si>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</si>
  <si>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</si>
  <si>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</si>
  <si>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</si>
  <si>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</si>
  <si>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</si>
  <si>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</si>
  <si>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</si>
  <si>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</si>
  <si>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</si>
  <si>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</si>
  <si>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</si>
  <si>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</si>
  <si>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</si>
  <si>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</si>
  <si>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</si>
  <si>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</si>
  <si>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</si>
  <si>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</si>
  <si>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</si>
  <si>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</si>
  <si>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</si>
  <si>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</si>
  <si>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</si>
  <si>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</si>
  <si>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</si>
  <si>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</si>
  <si>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</si>
  <si>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</si>
  <si>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</si>
  <si>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</si>
  <si>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</si>
  <si>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</si>
  <si>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</si>
  <si>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</si>
  <si>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</si>
  <si>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</si>
  <si>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</si>
  <si>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</si>
  <si>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</si>
  <si>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</si>
  <si>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</si>
  <si>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</si>
  <si>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</si>
  <si>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</si>
  <si>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</si>
  <si>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</si>
  <si>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</si>
  <si>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</si>
  <si>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</si>
  <si>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</si>
  <si>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</si>
  <si>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</si>
  <si>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</si>
  <si>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</si>
  <si>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</si>
  <si>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</si>
  <si>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</si>
  <si>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</si>
  <si>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</si>
  <si>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</si>
  <si>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</si>
  <si>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</si>
  <si>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</si>
  <si>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</si>
  <si>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</si>
  <si>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</si>
  <si>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</si>
  <si>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</si>
  <si>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</si>
  <si>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</si>
  <si>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</si>
  <si>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</si>
  <si>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</si>
  <si>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</si>
  <si>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</si>
  <si>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</si>
  <si>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</si>
  <si>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</si>
  <si>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</si>
  <si>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</si>
  <si>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</si>
  <si>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</si>
  <si>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</si>
  <si>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</si>
  <si>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</si>
  <si>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</si>
  <si>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</si>
  <si>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</si>
  <si>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</si>
  <si>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</si>
  <si>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</si>
  <si>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</si>
  <si>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</si>
  <si>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</si>
  <si>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</si>
  <si>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</si>
  <si>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</si>
  <si>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</si>
  <si>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</si>
  <si>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</si>
  <si>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</si>
  <si>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</si>
  <si>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</si>
  <si>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</si>
  <si>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</si>
  <si>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</si>
  <si>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</si>
  <si>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</si>
  <si>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</si>
  <si>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</si>
  <si>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</si>
  <si>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</si>
  <si>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</si>
  <si>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</si>
  <si>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</si>
  <si>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</si>
  <si>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</si>
  <si>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</si>
  <si>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</si>
  <si>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</si>
  <si>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</si>
  <si>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</si>
  <si>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</si>
  <si>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</si>
  <si>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</si>
  <si>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</si>
  <si>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</si>
  <si>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</si>
  <si>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</si>
  <si>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</si>
  <si>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</si>
  <si>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</si>
  <si>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</si>
  <si>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</si>
  <si>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</si>
  <si>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</si>
  <si>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</si>
  <si>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</si>
  <si>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</si>
  <si>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</si>
  <si>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</si>
  <si>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</si>
  <si>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</si>
  <si>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</si>
  <si>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</si>
  <si>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</si>
  <si>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</si>
  <si>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</si>
  <si>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</si>
  <si>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</si>
  <si>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</si>
  <si>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</si>
  <si>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</si>
  <si>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</si>
  <si>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</si>
  <si>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</si>
  <si>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</si>
  <si>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</si>
  <si>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</si>
  <si>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</si>
  <si>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</si>
  <si>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</si>
  <si>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</si>
  <si>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</si>
  <si>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</si>
  <si>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</si>
  <si>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</si>
  <si>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</si>
  <si>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</si>
  <si>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</si>
  <si>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</si>
  <si>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</si>
  <si>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</si>
  <si>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</si>
  <si>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</si>
  <si>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</si>
  <si>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</si>
  <si>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</si>
  <si>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</si>
  <si>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</si>
  <si>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</si>
  <si>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</si>
  <si>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</si>
  <si>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</si>
  <si>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</si>
  <si>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</si>
  <si>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</si>
  <si>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</si>
  <si>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</si>
  <si>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</si>
  <si>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</si>
  <si>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</si>
  <si>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</si>
  <si>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</si>
  <si>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</si>
  <si>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</si>
  <si>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</si>
  <si>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</si>
  <si>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</si>
  <si>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</si>
  <si>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</si>
  <si>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</si>
  <si>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</si>
  <si>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</si>
  <si>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</si>
  <si>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</si>
  <si>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</si>
  <si>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</si>
  <si>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</si>
  <si>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</si>
  <si>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</si>
  <si>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</si>
  <si>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</si>
  <si>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</si>
  <si>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</si>
  <si>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</si>
  <si>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</si>
  <si>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</si>
  <si>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</si>
  <si>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</si>
  <si>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</si>
  <si>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</si>
  <si>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</si>
  <si>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</si>
  <si>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</si>
  <si>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</si>
  <si>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</si>
  <si>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</si>
  <si>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</si>
  <si>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</si>
  <si>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</si>
  <si>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</si>
  <si>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</si>
  <si>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</si>
  <si>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</si>
  <si>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</si>
  <si>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</si>
  <si>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</si>
  <si>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</si>
  <si>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</si>
  <si>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</si>
  <si>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</si>
  <si>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</si>
  <si>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</si>
  <si>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</si>
  <si>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</si>
  <si>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</si>
  <si>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</si>
  <si>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</si>
  <si>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</si>
  <si>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</si>
  <si>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</si>
  <si>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</si>
  <si>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</si>
  <si>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</si>
  <si>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</si>
  <si>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</si>
  <si>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</si>
  <si>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</si>
  <si>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</si>
  <si>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</si>
  <si>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</si>
  <si>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</si>
  <si>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</si>
  <si>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</si>
  <si>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</si>
  <si>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</si>
  <si>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</si>
  <si>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</si>
  <si>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</si>
  <si>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</si>
  <si>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</si>
  <si>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</si>
  <si>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</si>
  <si>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</si>
  <si>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</si>
  <si>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</si>
  <si>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</si>
  <si>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</si>
  <si>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</si>
  <si>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</si>
  <si>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</si>
  <si>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</si>
  <si>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</si>
  <si>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</si>
  <si>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</si>
  <si>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</si>
  <si>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</si>
  <si>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</si>
  <si>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</si>
  <si>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</si>
  <si>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</si>
  <si>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</si>
  <si>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</si>
  <si>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</si>
  <si>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</si>
  <si>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</si>
  <si>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</si>
  <si>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</si>
  <si>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</si>
  <si>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</si>
  <si>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</si>
  <si>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</si>
  <si>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</si>
  <si>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</si>
  <si>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</si>
  <si>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</si>
  <si>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</si>
  <si>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</si>
  <si>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</si>
  <si>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</si>
  <si>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</si>
  <si>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</si>
  <si>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</si>
  <si>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</si>
  <si>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</si>
  <si>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</si>
  <si>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</si>
  <si>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</si>
  <si>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</si>
  <si>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</si>
  <si>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</si>
  <si>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</si>
  <si>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</si>
  <si>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</si>
  <si>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</si>
  <si>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</si>
  <si>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</si>
  <si>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</si>
  <si>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</si>
  <si>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</si>
  <si>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</si>
  <si>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</si>
  <si>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</si>
  <si>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</si>
  <si>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</si>
  <si>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</si>
  <si>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</si>
  <si>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</si>
  <si>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</si>
  <si>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</si>
  <si>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</si>
  <si>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</si>
  <si>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</si>
  <si>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</si>
  <si>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</si>
  <si>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</si>
  <si>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</si>
  <si>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</si>
  <si>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</si>
  <si>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</si>
  <si>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</si>
  <si>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</si>
  <si>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</si>
  <si>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</si>
  <si>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</si>
  <si>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</si>
  <si>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</si>
  <si>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</si>
  <si>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</si>
  <si>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</si>
  <si>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</si>
  <si>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</si>
  <si>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</si>
  <si>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</si>
  <si>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</si>
  <si>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</si>
  <si>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</si>
  <si>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</si>
  <si>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</si>
  <si>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</si>
  <si>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</si>
  <si>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</si>
  <si>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</si>
  <si>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</si>
  <si>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</si>
  <si>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</si>
  <si>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</si>
  <si>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</si>
  <si>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</si>
  <si>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</si>
  <si>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</si>
  <si>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</si>
  <si>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</si>
  <si>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</si>
  <si>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</si>
  <si>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</si>
  <si>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</si>
  <si>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</si>
  <si>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</si>
  <si>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</si>
  <si>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</si>
  <si>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</si>
  <si>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</si>
  <si>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</si>
  <si>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</si>
  <si>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</si>
  <si>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</si>
  <si>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</si>
  <si>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</si>
  <si>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</si>
  <si>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</si>
  <si>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</si>
  <si>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</si>
  <si>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</si>
  <si>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</si>
  <si>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</si>
  <si>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</si>
  <si>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</si>
  <si>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</si>
  <si>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</si>
  <si>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</si>
  <si>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</si>
  <si>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</si>
  <si>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</si>
  <si>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</si>
  <si>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</si>
  <si>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</si>
  <si>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</si>
  <si>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</si>
  <si>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</si>
  <si>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</si>
  <si>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</si>
  <si>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</si>
  <si>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</si>
  <si>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</si>
  <si>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</si>
  <si>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</si>
  <si>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</si>
  <si>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</si>
  <si>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</si>
  <si>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</si>
  <si>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</si>
  <si>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</si>
  <si>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</si>
  <si>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</si>
  <si>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</si>
  <si>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</si>
  <si>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</si>
  <si>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</si>
  <si>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</si>
  <si>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</si>
  <si>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</si>
  <si>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</si>
  <si>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</si>
  <si>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</si>
  <si>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</si>
  <si>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</si>
  <si>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</si>
  <si>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</si>
  <si>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</si>
  <si>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</si>
  <si>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</si>
  <si>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</si>
  <si>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</si>
  <si>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</si>
  <si>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</si>
  <si>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</si>
  <si>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</si>
  <si>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</si>
  <si>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</si>
  <si>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</si>
  <si>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</si>
  <si>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</si>
  <si>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</si>
  <si>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</si>
  <si>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</si>
  <si>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</si>
  <si>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</si>
  <si>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</si>
  <si>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</si>
  <si>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</si>
  <si>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</si>
  <si>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</si>
  <si>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</si>
  <si>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</si>
  <si>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</si>
  <si>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</si>
  <si>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</si>
  <si>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</si>
  <si>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</si>
  <si>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</si>
  <si>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</si>
  <si>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</si>
  <si>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</si>
  <si>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</si>
  <si>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</si>
  <si>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</si>
  <si>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</si>
  <si>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</si>
  <si>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</si>
  <si>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</si>
  <si>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</si>
  <si>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</si>
  <si>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</si>
  <si>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</si>
  <si>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</si>
  <si>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</si>
  <si>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</si>
  <si>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</si>
  <si>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</si>
  <si>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</si>
  <si>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</si>
  <si>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</si>
  <si>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</si>
  <si>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</si>
  <si>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</si>
  <si>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</si>
  <si>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</si>
  <si>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</si>
  <si>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</si>
  <si>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</si>
  <si>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</si>
  <si>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</si>
  <si>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</si>
  <si>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</si>
  <si>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</si>
  <si>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</si>
  <si>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</si>
  <si>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</si>
  <si>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</si>
  <si>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</si>
  <si>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</si>
  <si>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</si>
  <si>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</si>
  <si>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</si>
  <si>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</si>
  <si>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</si>
  <si>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</si>
  <si>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</si>
  <si>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</si>
  <si>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</si>
  <si>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</si>
  <si>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</si>
  <si>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</si>
  <si>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</si>
  <si>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</si>
  <si>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</si>
  <si>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</si>
  <si>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</si>
  <si>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</si>
  <si>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</si>
  <si>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</si>
  <si>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</si>
  <si>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</si>
  <si>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</si>
  <si>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</si>
  <si>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</si>
  <si>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</si>
  <si>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</si>
  <si>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</si>
  <si>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</si>
  <si>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</si>
  <si>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</si>
  <si>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</si>
  <si>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</si>
  <si>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</si>
  <si>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</si>
  <si>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</si>
  <si>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</si>
  <si>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</si>
  <si>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</si>
  <si>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</si>
  <si>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</si>
  <si>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</si>
  <si>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</si>
  <si>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</si>
  <si>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</si>
  <si>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</si>
  <si>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</si>
  <si>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</si>
  <si>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</si>
  <si>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</si>
  <si>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</si>
  <si>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</si>
  <si>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</si>
  <si>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</si>
  <si>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</si>
  <si>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</si>
  <si>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</si>
  <si>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</si>
  <si>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</si>
  <si>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</si>
  <si>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</si>
  <si>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</si>
  <si>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</si>
  <si>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</si>
  <si>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</si>
  <si>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</si>
  <si>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</si>
  <si>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</si>
  <si>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</si>
  <si>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</si>
  <si>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</si>
  <si>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</si>
  <si>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</si>
  <si>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</si>
  <si>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</si>
  <si>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</si>
  <si>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</si>
  <si>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</si>
  <si>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</si>
  <si>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</si>
  <si>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</si>
  <si>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</si>
  <si>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</si>
  <si>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</si>
  <si>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</si>
  <si>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</si>
  <si>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</si>
  <si>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</si>
  <si>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</si>
  <si>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</si>
  <si>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</si>
  <si>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</si>
  <si>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</si>
  <si>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</si>
  <si>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</si>
  <si>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</si>
  <si>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</si>
  <si>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</si>
  <si>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</si>
  <si>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</si>
  <si>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</si>
  <si>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</si>
  <si>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</si>
  <si>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</si>
  <si>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</si>
  <si>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</si>
  <si>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</si>
  <si>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</si>
  <si>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</si>
  <si>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</si>
  <si>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</si>
  <si>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</si>
  <si>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</si>
  <si>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</si>
  <si>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</si>
  <si>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</si>
  <si>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</si>
  <si>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</si>
  <si>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</si>
  <si>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</si>
  <si>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</si>
  <si>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</si>
  <si>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</si>
  <si>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</si>
  <si>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</si>
  <si>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</si>
  <si>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</si>
  <si>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</si>
  <si>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</si>
  <si>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</si>
  <si>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</si>
  <si>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</si>
  <si>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</si>
  <si>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</si>
  <si>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</si>
  <si>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</si>
  <si>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</si>
  <si>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</si>
  <si>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</si>
  <si>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</si>
  <si>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</si>
  <si>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</si>
  <si>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</si>
  <si>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</si>
  <si>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</si>
  <si>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</si>
  <si>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</si>
  <si>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</si>
  <si>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</si>
  <si>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</si>
  <si>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</si>
  <si>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</si>
  <si>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</si>
  <si>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</si>
  <si>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</si>
  <si>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</si>
  <si>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</si>
  <si>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</si>
  <si>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</si>
  <si>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</si>
  <si>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</si>
  <si>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</si>
  <si>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</si>
  <si>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</si>
  <si>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</si>
  <si>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</si>
  <si>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</si>
  <si>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</si>
  <si>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</si>
  <si>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</si>
  <si>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</si>
  <si>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</si>
  <si>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</si>
  <si>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</si>
  <si>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</si>
  <si>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</si>
  <si>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</si>
  <si>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</si>
  <si>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</si>
  <si>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</si>
  <si>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</si>
  <si>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</si>
  <si>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</si>
  <si>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</si>
  <si>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</si>
  <si>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</si>
  <si>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</si>
  <si>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</si>
  <si>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</si>
  <si>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</si>
  <si>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</si>
  <si>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</si>
  <si>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</si>
  <si>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</si>
  <si>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</si>
  <si>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</si>
  <si>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</si>
  <si>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</si>
  <si>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</si>
  <si>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</si>
  <si>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</si>
  <si>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</si>
  <si>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</si>
  <si>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</si>
  <si>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</si>
  <si>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</si>
  <si>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</si>
  <si>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</si>
  <si>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</si>
  <si>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</si>
  <si>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</si>
  <si>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</si>
  <si>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</si>
  <si>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</si>
  <si>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</si>
  <si>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</si>
  <si>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</si>
  <si>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</si>
  <si>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</si>
  <si>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</si>
  <si>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</si>
  <si>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</si>
  <si>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</si>
  <si>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</si>
  <si>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</si>
  <si>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</si>
  <si>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</si>
  <si>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</si>
  <si>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</si>
  <si>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</si>
  <si>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</si>
  <si>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</si>
  <si>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</si>
  <si>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</si>
  <si>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</si>
  <si>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</si>
  <si>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</si>
  <si>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</si>
  <si>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</si>
  <si>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</si>
  <si>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</si>
  <si>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</si>
  <si>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</si>
  <si>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</si>
  <si>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</si>
  <si>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</si>
  <si>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</si>
  <si>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</si>
  <si>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</si>
  <si>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</si>
  <si>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</si>
  <si>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</si>
  <si>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</si>
  <si>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</si>
  <si>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</si>
  <si>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</si>
  <si>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</si>
  <si>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</si>
  <si>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</si>
  <si>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</si>
  <si>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</si>
  <si>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</si>
  <si>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</si>
  <si>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</si>
  <si>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</si>
  <si>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</si>
  <si>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</si>
  <si>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</si>
  <si>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</si>
  <si>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</si>
  <si>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</si>
  <si>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</si>
  <si>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</si>
  <si>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</si>
  <si>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</si>
  <si>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</si>
  <si>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</si>
  <si>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</si>
  <si>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</si>
  <si>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</si>
  <si>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</si>
  <si>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</si>
  <si>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</si>
  <si>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</si>
  <si>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</si>
  <si>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</si>
  <si>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</si>
  <si>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</si>
  <si>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</si>
  <si>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</si>
  <si>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</si>
  <si>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</si>
  <si>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</si>
  <si>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</si>
  <si>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</si>
  <si>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</si>
  <si>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</si>
  <si>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</si>
  <si>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</si>
  <si>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</si>
  <si>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</si>
  <si>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</si>
  <si>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</si>
  <si>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</si>
  <si>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</si>
  <si>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</si>
  <si>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</si>
  <si>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</si>
  <si>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</si>
  <si>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</si>
  <si>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</si>
  <si>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</si>
  <si>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</si>
  <si>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</si>
  <si>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</si>
  <si>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</si>
  <si>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</si>
  <si>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</si>
  <si>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</si>
  <si>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</si>
  <si>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</si>
  <si>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</si>
  <si>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</si>
  <si>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</si>
  <si>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</si>
  <si>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</si>
  <si>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</si>
  <si>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</si>
  <si>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</si>
  <si>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</si>
  <si>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</si>
  <si>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</si>
  <si>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</si>
  <si>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</si>
  <si>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</si>
  <si>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</si>
  <si>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</si>
  <si>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</si>
  <si>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</si>
  <si>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</si>
  <si>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</si>
  <si>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</si>
  <si>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</si>
  <si>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</si>
  <si>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</si>
  <si>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</si>
  <si>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</si>
  <si>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</si>
  <si>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</si>
  <si>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</si>
  <si>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</si>
  <si>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</si>
  <si>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</si>
  <si>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</si>
  <si>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</si>
  <si>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</si>
  <si>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</si>
  <si>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</si>
  <si>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</si>
  <si>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</si>
  <si>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</si>
  <si>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</si>
  <si>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</si>
  <si>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</si>
  <si>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</si>
  <si>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</si>
  <si>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</si>
  <si>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</si>
  <si>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</si>
  <si>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</si>
  <si>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</si>
  <si>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</si>
  <si>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</si>
  <si>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</si>
  <si>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</si>
  <si>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</si>
  <si>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</si>
  <si>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</si>
  <si>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</si>
  <si>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</si>
  <si>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</si>
  <si>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</si>
  <si>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</si>
  <si>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</si>
  <si>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</si>
  <si>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</si>
  <si>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</si>
  <si>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</si>
  <si>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</si>
  <si>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</si>
  <si>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</si>
  <si>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</si>
  <si>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</si>
  <si>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</si>
  <si>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</si>
  <si>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</si>
  <si>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</si>
  <si>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</si>
  <si>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</si>
  <si>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</si>
  <si>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</si>
  <si>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</si>
  <si>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</si>
  <si>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</si>
  <si>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</si>
  <si>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</si>
  <si>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</si>
  <si>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</si>
  <si>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</si>
  <si>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</si>
  <si>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</si>
  <si>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</si>
  <si>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</si>
  <si>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</si>
  <si>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</si>
  <si>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</si>
  <si>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</si>
  <si>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</si>
  <si>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</si>
  <si>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</si>
  <si>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</si>
  <si>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</si>
  <si>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</si>
  <si>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</si>
  <si>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</si>
  <si>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</si>
  <si>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</si>
  <si>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</si>
  <si>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</si>
  <si>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</si>
  <si>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</si>
  <si>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</si>
  <si>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</si>
  <si>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</si>
  <si>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</si>
  <si>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</si>
  <si>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</si>
  <si>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</si>
  <si>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</si>
  <si>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</si>
  <si>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</si>
  <si>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</si>
  <si>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</si>
  <si>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</si>
  <si>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</si>
  <si>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</si>
  <si>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</si>
  <si>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</si>
  <si>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</si>
  <si>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</si>
  <si>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</si>
  <si>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</si>
  <si>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</si>
  <si>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</si>
  <si>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</si>
  <si>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</si>
  <si>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</si>
  <si>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</si>
  <si>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</si>
  <si>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</si>
  <si>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</si>
  <si>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</si>
  <si>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</si>
  <si>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</si>
  <si>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</si>
  <si>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</si>
  <si>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</si>
  <si>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</si>
  <si>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</si>
  <si>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</si>
  <si>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</si>
  <si>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</si>
  <si>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</si>
  <si>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</si>
  <si>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</si>
  <si>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</si>
  <si>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</si>
  <si>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</si>
  <si>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</si>
  <si>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</si>
  <si>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</si>
  <si>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</si>
  <si>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</si>
  <si>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</si>
  <si>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</si>
  <si>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</si>
  <si>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</si>
  <si>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</si>
  <si>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</si>
  <si>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</si>
  <si>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</si>
  <si>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</si>
  <si>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</si>
  <si>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</si>
  <si>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</si>
  <si>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</si>
  <si>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</si>
  <si>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</si>
  <si>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</si>
  <si>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</si>
  <si>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</si>
  <si>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</si>
  <si>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</si>
  <si>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</si>
  <si>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</si>
  <si>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</si>
  <si>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</si>
  <si>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</si>
  <si>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</si>
  <si>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</si>
  <si>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</si>
  <si>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</si>
  <si>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</si>
  <si>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</si>
  <si>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</si>
  <si>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</si>
  <si>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</si>
  <si>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</si>
  <si>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</si>
  <si>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</si>
  <si>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</si>
  <si>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</si>
  <si>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</si>
  <si>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</si>
  <si>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</si>
  <si>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</si>
  <si>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</si>
  <si>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</si>
  <si>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</si>
  <si>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</si>
  <si>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</si>
  <si>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</si>
  <si>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</si>
  <si>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</si>
  <si>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</si>
  <si>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</si>
  <si>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</si>
  <si>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</si>
  <si>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</si>
  <si>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</si>
  <si>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</si>
  <si>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</si>
  <si>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</si>
  <si>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</si>
  <si>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</si>
  <si>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</si>
  <si>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</si>
  <si>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</si>
  <si>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</si>
  <si>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</si>
  <si>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</si>
  <si>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</si>
  <si>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</si>
  <si>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</si>
  <si>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</si>
  <si>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</si>
  <si>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</si>
  <si>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</si>
  <si>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</si>
  <si>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</si>
  <si>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</si>
  <si>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</si>
  <si>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</si>
  <si>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</si>
  <si>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</si>
  <si>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</si>
  <si>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</si>
  <si>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</si>
  <si>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</si>
  <si>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</si>
  <si>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</si>
  <si>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</si>
  <si>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</si>
  <si>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</si>
  <si>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</si>
  <si>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</si>
  <si>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</si>
  <si>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</si>
  <si>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</si>
  <si>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</si>
  <si>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</si>
  <si>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</si>
  <si>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</si>
  <si>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</si>
  <si>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</si>
  <si>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</si>
  <si>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</si>
  <si>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</si>
  <si>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</si>
  <si>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</si>
  <si>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</si>
  <si>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</si>
  <si>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</si>
  <si>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</si>
  <si>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</si>
  <si>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</si>
  <si>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</si>
  <si>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</si>
  <si>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</si>
  <si>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</si>
  <si>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</si>
  <si>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</si>
  <si>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</si>
  <si>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</si>
  <si>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</si>
  <si>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</si>
  <si>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</si>
  <si>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</si>
  <si>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</si>
  <si>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</si>
  <si>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</si>
  <si>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</si>
  <si>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</si>
  <si>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</si>
  <si>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</si>
  <si>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</si>
  <si>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</si>
  <si>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</si>
  <si>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</si>
  <si>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</si>
  <si>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</si>
  <si>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</si>
  <si>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</si>
  <si>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</si>
  <si>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</si>
  <si>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</si>
  <si>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</si>
  <si>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</si>
  <si>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</si>
  <si>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</si>
  <si>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</si>
  <si>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</si>
  <si>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</si>
  <si>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</si>
  <si>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</si>
  <si>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</si>
  <si>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</si>
  <si>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</si>
  <si>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</si>
  <si>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</si>
  <si>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</si>
  <si>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</si>
  <si>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</si>
  <si>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</si>
  <si>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</si>
  <si>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</si>
  <si>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</si>
  <si>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</si>
  <si>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</si>
  <si>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</si>
  <si>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</si>
  <si>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</si>
  <si>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</si>
  <si>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</si>
  <si>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</si>
  <si>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</si>
  <si>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</si>
  <si>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</si>
  <si>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</si>
  <si>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</si>
  <si>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</si>
  <si>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</si>
  <si>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</si>
  <si>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</si>
  <si>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</si>
  <si>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</si>
  <si>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</si>
  <si>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</si>
  <si>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</si>
  <si>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</si>
  <si>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</si>
  <si>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</si>
  <si>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</si>
  <si>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</si>
  <si>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</si>
  <si>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</si>
  <si>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</si>
  <si>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</si>
  <si>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</si>
  <si>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</si>
  <si>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</si>
  <si>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</si>
  <si>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</si>
  <si>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</si>
  <si>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</si>
  <si>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</si>
  <si>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</si>
  <si>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</si>
  <si>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</si>
  <si>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</si>
  <si>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</si>
  <si>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</si>
  <si>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</si>
  <si>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</si>
  <si>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</si>
  <si>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</si>
  <si>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</si>
  <si>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</si>
  <si>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</si>
  <si>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</si>
  <si>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</si>
  <si>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</si>
  <si>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</si>
  <si>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</si>
  <si>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</si>
  <si>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</si>
  <si>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</si>
  <si>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</si>
  <si>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</si>
  <si>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</si>
  <si>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</si>
  <si>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</si>
  <si>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</si>
  <si>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</si>
  <si>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</si>
  <si>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</si>
  <si>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</si>
  <si>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</si>
  <si>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</si>
  <si>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</si>
  <si>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</si>
  <si>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</si>
  <si>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</si>
  <si>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</si>
  <si>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</si>
  <si>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</si>
  <si>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</si>
  <si>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</si>
  <si>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</si>
  <si>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</si>
  <si>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</si>
  <si>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</si>
  <si>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</si>
  <si>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</si>
  <si>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</si>
  <si>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</si>
  <si>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</si>
  <si>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</si>
  <si>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</si>
  <si>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</si>
  <si>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</si>
  <si>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</si>
  <si>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</si>
  <si>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</si>
  <si>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</si>
  <si>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</si>
  <si>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</si>
  <si>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</si>
  <si>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</si>
  <si>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</si>
  <si>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</si>
  <si>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</si>
  <si>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</si>
  <si>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</si>
  <si>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</si>
  <si>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</si>
  <si>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</si>
  <si>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</si>
  <si>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</si>
  <si>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</si>
  <si>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</si>
  <si>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</si>
  <si>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</si>
  <si>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</si>
  <si>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</si>
  <si>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</si>
  <si>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</si>
  <si>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</si>
  <si>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</si>
  <si>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</si>
  <si>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</si>
  <si>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</si>
  <si>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</si>
  <si>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</si>
  <si>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</si>
  <si>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</si>
  <si>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</si>
  <si>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</si>
  <si>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</si>
  <si>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</si>
  <si>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</si>
  <si>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</si>
  <si>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</si>
  <si>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</si>
  <si>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</si>
  <si>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</si>
  <si>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</si>
  <si>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</si>
  <si>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</si>
  <si>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</si>
  <si>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</si>
  <si>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</si>
  <si>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</si>
  <si>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</si>
  <si>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</si>
  <si>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</si>
  <si>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</si>
  <si>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</si>
  <si>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</si>
  <si>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</si>
  <si>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</si>
  <si>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</si>
  <si>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</si>
  <si>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</si>
  <si>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</si>
  <si>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</si>
  <si>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</si>
  <si>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</si>
  <si>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</si>
  <si>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</si>
  <si>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</si>
  <si>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</si>
  <si>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</si>
  <si>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</si>
  <si>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</si>
  <si>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</si>
  <si>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</si>
  <si>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</si>
  <si>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</si>
  <si>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</si>
  <si>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</si>
  <si>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</si>
  <si>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</si>
  <si>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</si>
  <si>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</si>
  <si>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</si>
  <si>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</si>
  <si>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</si>
  <si>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</si>
  <si>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</si>
  <si>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</si>
  <si>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</si>
  <si>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</si>
  <si>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</si>
  <si>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</si>
  <si>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</si>
  <si>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</si>
  <si>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</si>
  <si>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</si>
  <si>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</si>
  <si>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</si>
  <si>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</si>
  <si>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</si>
  <si>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</si>
  <si>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</si>
  <si>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</si>
  <si>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</si>
  <si>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</si>
  <si>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</si>
  <si>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</si>
  <si>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</si>
  <si>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</si>
  <si>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</si>
  <si>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</si>
  <si>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</si>
  <si>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</si>
  <si>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</si>
  <si>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</si>
  <si>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</si>
  <si>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</si>
  <si>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</si>
  <si>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</si>
  <si>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</si>
  <si>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</si>
  <si>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</si>
  <si>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</si>
  <si>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</si>
  <si>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</si>
  <si>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</si>
  <si>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</si>
  <si>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</si>
  <si>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</si>
  <si>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</si>
  <si>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</si>
  <si>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</si>
  <si>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</si>
  <si>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</si>
  <si>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</si>
  <si>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</si>
  <si>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</si>
  <si>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</si>
  <si>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</si>
  <si>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</si>
  <si>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</si>
  <si>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</si>
  <si>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</si>
  <si>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</si>
  <si>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</si>
  <si>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</si>
  <si>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</si>
  <si>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</si>
  <si>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</si>
  <si>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</si>
  <si>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</si>
  <si>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</si>
  <si>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</si>
  <si>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</si>
  <si>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</si>
  <si>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</si>
  <si>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</si>
  <si>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</si>
  <si>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</si>
  <si>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</si>
  <si>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</si>
  <si>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</si>
  <si>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</si>
  <si>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</si>
  <si>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</si>
  <si>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</si>
  <si>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</si>
  <si>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</si>
  <si>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</si>
  <si>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</si>
  <si>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</si>
  <si>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</si>
  <si>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</si>
  <si>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</si>
  <si>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</si>
  <si>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</si>
  <si>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</si>
  <si>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</si>
  <si>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</si>
  <si>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</si>
  <si>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</si>
  <si>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</si>
  <si>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</si>
  <si>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</si>
  <si>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</si>
  <si>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</si>
  <si>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</si>
  <si>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</si>
  <si>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</si>
  <si>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</si>
  <si>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</si>
  <si>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</si>
  <si>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</si>
  <si>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</si>
  <si>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</si>
  <si>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</si>
  <si>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</si>
  <si>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</si>
  <si>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</si>
  <si>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</si>
  <si>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</si>
  <si>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</si>
  <si>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</si>
  <si>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</si>
  <si>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</si>
  <si>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</si>
  <si>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</si>
  <si>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</si>
  <si>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</si>
  <si>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</si>
  <si>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</si>
  <si>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</si>
  <si>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</si>
  <si>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</si>
  <si>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</si>
  <si>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</si>
  <si>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</si>
  <si>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</si>
  <si>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</si>
  <si>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</si>
  <si>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</si>
  <si>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</si>
  <si>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</si>
  <si>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</si>
  <si>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</si>
  <si>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</si>
  <si>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</si>
  <si>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</si>
  <si>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</si>
  <si>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</si>
  <si>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</si>
  <si>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</si>
  <si>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</si>
  <si>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</si>
  <si>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</si>
  <si>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</si>
  <si>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</si>
  <si>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</si>
  <si>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</si>
  <si>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</si>
  <si>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</si>
  <si>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</si>
  <si>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</si>
  <si>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</si>
  <si>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</si>
  <si>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</si>
  <si>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</si>
  <si>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</si>
  <si>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</si>
  <si>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</si>
  <si>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</si>
  <si>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</si>
  <si>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</si>
  <si>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</si>
  <si>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</si>
  <si>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</si>
  <si>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</si>
  <si>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</si>
  <si>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</si>
  <si>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</si>
  <si>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</si>
  <si>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</si>
  <si>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</si>
  <si>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</si>
  <si>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</si>
  <si>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</si>
  <si>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</si>
  <si>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</si>
  <si>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</si>
  <si>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</si>
  <si>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</si>
  <si>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</si>
  <si>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</si>
  <si>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</si>
  <si>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</si>
  <si>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</si>
  <si>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</si>
  <si>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</si>
  <si>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</si>
  <si>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</si>
  <si>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</si>
  <si>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</si>
  <si>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</si>
  <si>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</si>
  <si>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</si>
  <si>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</si>
  <si>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</si>
  <si>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</si>
  <si>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</si>
  <si>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</si>
  <si>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</si>
  <si>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</si>
  <si>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</si>
  <si>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</si>
  <si>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</si>
  <si>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</si>
  <si>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</si>
  <si>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</si>
  <si>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</si>
  <si>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</si>
  <si>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</si>
  <si>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</si>
  <si>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</si>
  <si>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</si>
  <si>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</si>
  <si>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</si>
  <si>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</si>
  <si>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</si>
  <si>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</si>
  <si>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</si>
  <si>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</si>
  <si>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</si>
  <si>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</si>
  <si>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</si>
  <si>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</si>
  <si>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</si>
  <si>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</si>
  <si>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</si>
  <si>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</si>
  <si>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</si>
  <si>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</si>
  <si>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</si>
  <si>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</si>
  <si>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</si>
  <si>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</si>
  <si>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</si>
  <si>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</si>
  <si>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</si>
  <si>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</si>
  <si>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</si>
  <si>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</si>
  <si>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</si>
  <si>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</si>
  <si>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</si>
  <si>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</si>
  <si>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</si>
  <si>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</si>
  <si>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</si>
  <si>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</si>
  <si>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</si>
  <si>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</si>
  <si>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</si>
  <si>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</si>
  <si>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</si>
  <si>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</si>
  <si>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</si>
  <si>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</si>
  <si>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</si>
  <si>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</si>
  <si>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</si>
  <si>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</si>
  <si>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</si>
  <si>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</si>
  <si>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</si>
  <si>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</si>
  <si>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</si>
  <si>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</si>
  <si>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</si>
  <si>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</si>
  <si>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</si>
  <si>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</si>
  <si>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</si>
  <si>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</si>
  <si>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</si>
  <si>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</si>
  <si>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</si>
  <si>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</si>
  <si>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</si>
  <si>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</si>
  <si>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</si>
  <si>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</si>
  <si>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</si>
  <si>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</si>
  <si>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</si>
  <si>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</si>
  <si>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</si>
  <si>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</si>
  <si>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</si>
  <si>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</si>
  <si>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</si>
  <si>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</si>
  <si>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</si>
  <si>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</si>
  <si>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</si>
  <si>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</si>
  <si>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</si>
  <si>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</si>
  <si>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</si>
  <si>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</si>
  <si>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</si>
  <si>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</si>
  <si>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</si>
  <si>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</si>
  <si>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</si>
  <si>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</si>
  <si>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</si>
  <si>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</si>
  <si>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</si>
  <si>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</si>
  <si>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</si>
  <si>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</si>
  <si>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</si>
  <si>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</si>
  <si>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</si>
  <si>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</si>
  <si>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</si>
  <si>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</si>
  <si>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</si>
  <si>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</si>
  <si>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</si>
  <si>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</si>
  <si>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</si>
  <si>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</si>
  <si>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</si>
  <si>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</si>
  <si>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</si>
  <si>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</si>
  <si>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</si>
  <si>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</si>
  <si>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</si>
  <si>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</si>
  <si>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</si>
  <si>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</si>
  <si>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</si>
  <si>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</si>
  <si>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</si>
  <si>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</si>
  <si>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</si>
  <si>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</si>
  <si>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</si>
  <si>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</si>
  <si>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</si>
  <si>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</si>
  <si>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</si>
  <si>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</si>
  <si>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</si>
  <si>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</si>
  <si>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</si>
  <si>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</si>
  <si>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</si>
  <si>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</si>
  <si>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</si>
  <si>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</si>
  <si>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</si>
  <si>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</si>
  <si>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</si>
  <si>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</si>
  <si>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</si>
  <si>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</si>
  <si>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</si>
  <si>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</si>
  <si>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</si>
  <si>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</si>
  <si>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</si>
  <si>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</si>
  <si>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</si>
  <si>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</si>
  <si>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</si>
  <si>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</si>
  <si>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</si>
  <si>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</si>
  <si>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</si>
  <si>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</si>
  <si>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</si>
  <si>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</si>
  <si>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</si>
  <si>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</si>
  <si>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</si>
  <si>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</si>
  <si>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</si>
  <si>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</si>
  <si>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</si>
  <si>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</si>
  <si>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</si>
  <si>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</si>
  <si>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</si>
  <si>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</si>
  <si>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</si>
  <si>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</si>
  <si>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</si>
  <si>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</si>
  <si>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</si>
  <si>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</si>
  <si>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</si>
  <si>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</si>
  <si>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</si>
  <si>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</si>
  <si>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</si>
  <si>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</si>
  <si>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</si>
  <si>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</si>
  <si>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</si>
  <si>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</si>
  <si>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</si>
  <si>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</si>
  <si>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</si>
  <si>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</si>
  <si>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</si>
  <si>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</si>
  <si>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</si>
  <si>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</si>
  <si>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</si>
  <si>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</si>
  <si>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</si>
  <si>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</si>
  <si>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</si>
  <si>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</si>
  <si>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</si>
  <si>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</si>
  <si>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</si>
  <si>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</si>
  <si>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</si>
  <si>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</si>
  <si>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</si>
  <si>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</si>
  <si>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</si>
  <si>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</si>
  <si>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</si>
  <si>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</si>
  <si>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</si>
  <si>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</si>
  <si>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</si>
  <si>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</si>
  <si>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</si>
  <si>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</si>
  <si>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</si>
  <si>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</si>
  <si>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</si>
  <si>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</si>
  <si>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</si>
  <si>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</si>
  <si>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</si>
  <si>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</si>
  <si>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</si>
  <si>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</si>
  <si>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</si>
  <si>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</si>
  <si>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</si>
  <si>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</si>
  <si>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</si>
  <si>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</si>
  <si>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</si>
  <si>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</si>
  <si>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</si>
  <si>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</si>
  <si>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</si>
  <si>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</si>
  <si>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</si>
  <si>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</si>
  <si>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</si>
  <si>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</si>
  <si>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</si>
  <si>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</si>
  <si>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</si>
  <si>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</si>
  <si>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</si>
  <si>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</si>
  <si>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</si>
  <si>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</si>
  <si>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</si>
  <si>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</si>
  <si>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</si>
  <si>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</si>
  <si>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</si>
  <si>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</si>
  <si>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</si>
  <si>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</si>
  <si>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</si>
  <si>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</si>
  <si>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</si>
  <si>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</si>
  <si>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</si>
  <si>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</si>
  <si>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</si>
  <si>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</si>
  <si>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</si>
  <si>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</si>
  <si>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</si>
  <si>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</si>
  <si>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</si>
  <si>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</si>
  <si>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</si>
  <si>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</si>
  <si>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</si>
  <si>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</si>
  <si>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</si>
  <si>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</si>
  <si>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</si>
  <si>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</si>
  <si>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</si>
  <si>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</si>
  <si>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</si>
  <si>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</si>
  <si>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</si>
  <si>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</si>
  <si>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</si>
  <si>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</si>
  <si>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</si>
  <si>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</si>
  <si>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</si>
  <si>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</si>
  <si>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</si>
  <si>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</si>
  <si>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</si>
  <si>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</si>
  <si>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</si>
  <si>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</si>
  <si>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</si>
  <si>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</si>
  <si>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</si>
  <si>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</si>
  <si>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</si>
  <si>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</si>
  <si>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</si>
  <si>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</si>
  <si>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</si>
  <si>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</si>
  <si>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</si>
  <si>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</si>
  <si>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</si>
  <si>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</si>
  <si>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</si>
  <si>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</si>
  <si>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</si>
  <si>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</si>
  <si>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</si>
  <si>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</si>
  <si>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</si>
  <si>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</si>
  <si>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</si>
  <si>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</si>
  <si>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</si>
  <si>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</si>
  <si>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</si>
  <si>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</si>
  <si>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</si>
  <si>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</si>
  <si>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</si>
  <si>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</si>
  <si>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</si>
  <si>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</si>
  <si>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</si>
  <si>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</si>
  <si>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</si>
  <si>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</si>
  <si>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</si>
  <si>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</si>
  <si>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</si>
  <si>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</si>
  <si>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</si>
  <si>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</si>
  <si>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</si>
  <si>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</si>
  <si>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</si>
  <si>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</si>
  <si>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</si>
  <si>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</si>
  <si>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</si>
  <si>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</si>
  <si>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</si>
  <si>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</si>
  <si>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</si>
  <si>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</si>
  <si>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</si>
  <si>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</si>
  <si>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</si>
  <si>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</si>
  <si>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</si>
  <si>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</si>
  <si>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</si>
  <si>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</si>
  <si>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</si>
  <si>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</si>
  <si>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</si>
  <si>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</si>
  <si>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</si>
  <si>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</si>
  <si>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</si>
  <si>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</si>
  <si>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</si>
  <si>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</si>
  <si>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</si>
  <si>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</si>
  <si>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</si>
  <si>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</si>
  <si>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</si>
  <si>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</si>
  <si>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</si>
  <si>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</si>
  <si>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</si>
  <si>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</si>
  <si>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</si>
  <si>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</si>
  <si>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</si>
  <si>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</si>
  <si>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</si>
  <si>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</si>
  <si>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</si>
  <si>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</si>
  <si>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</si>
  <si>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</si>
  <si>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</si>
  <si>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</si>
  <si>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</si>
  <si>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</si>
  <si>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</si>
  <si>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</si>
  <si>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</si>
  <si>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</si>
  <si>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</si>
  <si>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</si>
  <si>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</si>
  <si>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</si>
  <si>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</si>
  <si>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</si>
  <si>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</si>
  <si>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</si>
  <si>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</si>
  <si>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</si>
  <si>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</si>
  <si>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</si>
  <si>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</si>
  <si>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</si>
  <si>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</si>
  <si>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</si>
  <si>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</si>
  <si>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</si>
  <si>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</si>
  <si>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</si>
  <si>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</si>
  <si>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</si>
  <si>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</si>
  <si>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</si>
  <si>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</si>
  <si>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</si>
  <si>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</si>
  <si>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</si>
  <si>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</si>
  <si>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</si>
  <si>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</si>
  <si>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</si>
  <si>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</si>
  <si>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</si>
  <si>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</si>
  <si>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</si>
  <si>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</si>
  <si>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</si>
  <si>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</si>
  <si>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</si>
  <si>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</si>
  <si>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</si>
  <si>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</si>
  <si>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</si>
  <si>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</si>
  <si>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</si>
  <si>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</si>
  <si>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</si>
  <si>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</si>
  <si>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</si>
  <si>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</si>
  <si>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</si>
  <si>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</si>
  <si>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</si>
  <si>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</si>
  <si>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</si>
  <si>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</si>
  <si>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</si>
  <si>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</si>
  <si>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</si>
  <si>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</si>
  <si>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</si>
  <si>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</si>
  <si>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</si>
  <si>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</si>
  <si>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</si>
  <si>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</si>
  <si>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</si>
  <si>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</si>
  <si>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</si>
  <si>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</si>
  <si>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</si>
  <si>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</si>
  <si>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</si>
  <si>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</si>
  <si>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</si>
  <si>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</si>
  <si>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</si>
  <si>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</si>
  <si>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</si>
  <si>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</si>
  <si>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</si>
  <si>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</si>
  <si>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</si>
  <si>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</si>
  <si>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</si>
  <si>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</si>
  <si>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</si>
  <si>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</si>
  <si>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</si>
  <si>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</si>
  <si>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</si>
  <si>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</si>
  <si>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</si>
  <si>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</si>
  <si>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</si>
  <si>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</si>
  <si>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</si>
  <si>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</si>
  <si>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</si>
  <si>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</si>
  <si>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</si>
  <si>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</si>
  <si>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</si>
  <si>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</si>
  <si>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</si>
  <si>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</si>
  <si>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</si>
  <si>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</si>
  <si>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</si>
  <si>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</si>
  <si>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</si>
  <si>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</si>
  <si>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</si>
  <si>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</si>
  <si>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</si>
  <si>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</si>
  <si>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</si>
  <si>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</si>
  <si>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</si>
  <si>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</si>
  <si>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</si>
  <si>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</si>
  <si>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</si>
  <si>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</si>
  <si>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</si>
  <si>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</si>
  <si>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</si>
  <si>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</si>
  <si>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</si>
  <si>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</si>
  <si>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</si>
  <si>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</si>
  <si>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</si>
  <si>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</si>
  <si>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</si>
  <si>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</si>
  <si>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</si>
  <si>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</si>
  <si>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</si>
  <si>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</si>
  <si>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</si>
  <si>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</si>
  <si>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</si>
  <si>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</si>
  <si>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</si>
  <si>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</si>
  <si>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</si>
  <si>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</si>
  <si>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</si>
  <si>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</si>
  <si>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</si>
  <si>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</si>
  <si>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</si>
  <si>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</si>
  <si>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</si>
  <si>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</si>
  <si>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</si>
  <si>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</si>
  <si>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</si>
  <si>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</si>
  <si>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</si>
  <si>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</si>
  <si>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</si>
  <si>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</si>
  <si>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</si>
  <si>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</si>
  <si>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</si>
  <si>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</si>
  <si>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</si>
  <si>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</si>
  <si>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</si>
  <si>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</si>
  <si>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</si>
  <si>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</si>
  <si>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</si>
  <si>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</si>
  <si>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</si>
  <si>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</si>
  <si>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</si>
  <si>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</si>
  <si>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</si>
  <si>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</si>
  <si>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</si>
  <si>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</si>
  <si>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</si>
  <si>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</si>
  <si>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</si>
  <si>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</si>
  <si>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</si>
  <si>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</si>
  <si>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</si>
  <si>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</si>
  <si>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</si>
  <si>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</si>
  <si>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</si>
  <si>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</si>
  <si>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</si>
  <si>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</si>
  <si>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</si>
  <si>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</si>
  <si>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</si>
  <si>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</si>
  <si>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</si>
  <si>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</si>
  <si>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</si>
  <si>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</si>
  <si>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</si>
  <si>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</si>
  <si>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</si>
  <si>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</si>
  <si>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</si>
  <si>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</si>
  <si>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</si>
  <si>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</si>
  <si>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</si>
  <si>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</si>
  <si>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</si>
  <si>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</si>
  <si>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</si>
  <si>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</si>
  <si>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</si>
  <si>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</si>
  <si>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</si>
  <si>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</si>
  <si>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</si>
  <si>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</si>
  <si>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</si>
  <si>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</si>
  <si>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</si>
  <si>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</si>
  <si>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</si>
  <si>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</si>
  <si>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</si>
  <si>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</si>
  <si>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</si>
  <si>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</si>
  <si>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</si>
  <si>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</si>
  <si>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</si>
  <si>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</si>
  <si>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</si>
  <si>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</si>
  <si>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</si>
  <si>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</si>
  <si>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</si>
  <si>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</si>
  <si>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</si>
  <si>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</si>
  <si>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</si>
  <si>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</si>
  <si>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</si>
  <si>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</si>
  <si>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</si>
  <si>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</si>
  <si>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</si>
  <si>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</si>
  <si>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</si>
  <si>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</si>
  <si>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</si>
  <si>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</si>
  <si>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</si>
  <si>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</si>
  <si>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</si>
  <si>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</si>
  <si>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</si>
  <si>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</si>
  <si>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</si>
  <si>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</si>
  <si>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</si>
  <si>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</si>
  <si>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</si>
  <si>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</si>
  <si>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</si>
  <si>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</si>
  <si>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</si>
  <si>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</si>
  <si>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</si>
  <si>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</si>
  <si>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</si>
  <si>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</si>
  <si>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</si>
  <si>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</si>
  <si>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</si>
  <si>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</si>
  <si>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</si>
  <si>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</si>
  <si>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</si>
  <si>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</si>
  <si>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</si>
  <si>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</si>
  <si>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</si>
  <si>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</si>
  <si>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</si>
  <si>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</si>
  <si>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</si>
  <si>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</si>
  <si>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</si>
  <si>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</si>
  <si>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</si>
  <si>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</si>
  <si>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</si>
  <si>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</si>
  <si>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</si>
  <si>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</si>
  <si>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</si>
  <si>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</si>
  <si>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</si>
  <si>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</si>
  <si>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</si>
  <si>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</si>
  <si>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</si>
  <si>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</si>
  <si>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</si>
  <si>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</si>
  <si>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</si>
  <si>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</si>
  <si>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</si>
  <si>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</si>
  <si>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</si>
  <si>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</si>
  <si>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</si>
  <si>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</si>
  <si>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</si>
  <si>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</si>
  <si>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</si>
  <si>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</si>
  <si>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</si>
  <si>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</si>
  <si>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</si>
  <si>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</si>
  <si>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</si>
  <si>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</si>
  <si>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</si>
  <si>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</si>
  <si>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</si>
  <si>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</si>
  <si>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</si>
  <si>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</si>
  <si>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</si>
  <si>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</si>
  <si>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</si>
  <si>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</si>
  <si>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</si>
  <si>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</si>
  <si>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</si>
  <si>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</si>
  <si>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</si>
  <si>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</si>
  <si>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</si>
  <si>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</si>
  <si>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</si>
  <si>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</si>
  <si>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</si>
  <si>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</si>
  <si>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</si>
  <si>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</si>
  <si>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</si>
  <si>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</si>
  <si>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</si>
  <si>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</si>
  <si>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</si>
  <si>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</si>
  <si>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</si>
  <si>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</si>
  <si>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</si>
  <si>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</si>
  <si>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</si>
  <si>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</si>
  <si>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</si>
  <si>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</si>
  <si>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</si>
  <si>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</si>
  <si>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</si>
  <si>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</si>
  <si>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</si>
  <si>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</si>
  <si>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</si>
  <si>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</si>
  <si>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</si>
  <si>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</si>
  <si>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</si>
  <si>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</si>
  <si>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</si>
  <si>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</si>
  <si>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</si>
  <si>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</si>
  <si>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</si>
  <si>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</si>
  <si>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</si>
  <si>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</si>
  <si>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</si>
  <si>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</si>
  <si>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</si>
  <si>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</si>
  <si>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</si>
  <si>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</si>
  <si>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</si>
  <si>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</si>
  <si>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</si>
  <si>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</si>
  <si>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</si>
  <si>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</si>
  <si>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</si>
  <si>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</si>
  <si>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</si>
  <si>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</si>
  <si>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</si>
  <si>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</si>
  <si>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</si>
  <si>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</si>
  <si>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</si>
  <si>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</si>
  <si>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</si>
  <si>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</si>
  <si>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</si>
  <si>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</si>
  <si>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</si>
  <si>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</si>
  <si>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</si>
  <si>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</si>
  <si>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</si>
  <si>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</si>
  <si>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</si>
  <si>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</si>
  <si>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</si>
  <si>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</si>
  <si>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</si>
  <si>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</si>
  <si>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</si>
  <si>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</si>
  <si>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</si>
  <si>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</si>
  <si>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</si>
  <si>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</si>
  <si>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</si>
  <si>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</si>
  <si>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</si>
  <si>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</si>
  <si>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</si>
  <si>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</si>
  <si>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</si>
  <si>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</si>
  <si>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</si>
  <si>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</si>
  <si>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</si>
  <si>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</si>
  <si>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</si>
  <si>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</si>
  <si>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</si>
  <si>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</si>
  <si>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</si>
  <si>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</si>
  <si>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</si>
  <si>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</si>
  <si>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</si>
  <si>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</si>
  <si>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</si>
  <si>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</si>
  <si>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</si>
  <si>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</si>
  <si>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</si>
  <si>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</si>
  <si>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</si>
  <si>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</si>
  <si>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</si>
  <si>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</si>
  <si>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</si>
  <si>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</si>
  <si>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</si>
  <si>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</si>
  <si>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</si>
  <si>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</si>
  <si>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</si>
  <si>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</si>
  <si>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</si>
  <si>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</si>
  <si>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</si>
  <si>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</si>
  <si>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</si>
  <si>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</si>
  <si>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</si>
  <si>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</si>
  <si>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</si>
  <si>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</si>
  <si>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</si>
  <si>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</si>
  <si>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</si>
  <si>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</si>
  <si>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</si>
  <si>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</si>
  <si>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</si>
  <si>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</si>
  <si>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</si>
  <si>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</si>
  <si>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</si>
  <si>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</si>
  <si>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</si>
  <si>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</si>
  <si>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</si>
  <si>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</si>
  <si>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</si>
  <si>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</si>
  <si>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</si>
  <si>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</si>
  <si>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</si>
  <si>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</si>
  <si>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</si>
  <si>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</si>
  <si>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</si>
  <si>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</si>
  <si>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</si>
  <si>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</si>
  <si>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</si>
  <si>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</si>
  <si>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</si>
  <si>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</si>
  <si>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</si>
  <si>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</si>
  <si>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</si>
  <si>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</si>
  <si>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</si>
  <si>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</si>
  <si>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</si>
  <si>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</si>
  <si>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</si>
  <si>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</si>
  <si>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</si>
  <si>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</si>
  <si>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</si>
  <si>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</si>
  <si>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</si>
  <si>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</si>
  <si>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</si>
  <si>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</si>
  <si>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</si>
  <si>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</si>
  <si>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</si>
  <si>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</si>
  <si>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</si>
  <si>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</si>
  <si>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</si>
  <si>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</si>
  <si>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</si>
  <si>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</si>
  <si>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</si>
  <si>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</si>
  <si>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</si>
  <si>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</si>
  <si>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</si>
  <si>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</si>
  <si>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</si>
  <si>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</si>
  <si>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</si>
  <si>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</si>
  <si>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</si>
  <si>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</si>
  <si>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</si>
  <si>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</si>
  <si>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</si>
  <si>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</si>
  <si>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</si>
  <si>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</si>
  <si>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</si>
  <si>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</si>
  <si>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</si>
  <si>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</si>
  <si>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</si>
  <si>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</si>
  <si>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</si>
  <si>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</si>
  <si>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</si>
  <si>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</si>
  <si>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</si>
  <si>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</si>
  <si>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</si>
  <si>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</si>
  <si>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</si>
  <si>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</si>
  <si>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</si>
  <si>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</si>
  <si>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</si>
  <si>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</si>
  <si>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</si>
  <si>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</si>
  <si>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</si>
  <si>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</si>
  <si>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</si>
  <si>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</si>
  <si>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</si>
  <si>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</si>
  <si>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</si>
  <si>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</si>
  <si>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</si>
  <si>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</si>
  <si>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</si>
  <si>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</si>
  <si>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</si>
  <si>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</si>
  <si>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</si>
  <si>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</si>
  <si>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</si>
  <si>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</si>
  <si>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</si>
  <si>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</si>
  <si>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</si>
  <si>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</si>
  <si>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</si>
  <si>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</si>
  <si>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</si>
  <si>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</si>
  <si>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</si>
  <si>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</si>
  <si>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</si>
  <si>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</si>
  <si>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</si>
  <si>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</si>
  <si>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</si>
  <si>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</si>
  <si>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</si>
  <si>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</si>
  <si>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</si>
  <si>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</si>
  <si>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</si>
  <si>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</si>
  <si>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</si>
  <si>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</si>
  <si>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</si>
  <si>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</si>
  <si>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</si>
  <si>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</si>
  <si>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</si>
  <si>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</si>
  <si>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</si>
  <si>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</si>
  <si>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</si>
  <si>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</si>
  <si>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</si>
  <si>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</si>
  <si>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</si>
  <si>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</si>
  <si>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</si>
  <si>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</si>
  <si>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</si>
  <si>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</si>
  <si>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</si>
  <si>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</si>
  <si>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</si>
  <si>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</si>
  <si>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</si>
  <si>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</si>
  <si>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</si>
  <si>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</si>
  <si>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</si>
  <si>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</si>
  <si>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</si>
  <si>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</si>
  <si>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</si>
  <si>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</si>
  <si>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</si>
  <si>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</si>
  <si>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</si>
  <si>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</si>
  <si>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</si>
  <si>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</si>
  <si>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</si>
  <si>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</si>
  <si>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</si>
  <si>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</si>
  <si>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</si>
  <si>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</si>
  <si>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</si>
  <si>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</si>
  <si>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</si>
  <si>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</si>
  <si>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</si>
  <si>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</si>
  <si>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</si>
  <si>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</si>
  <si>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</si>
  <si>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</si>
  <si>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</si>
  <si>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</si>
  <si>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</si>
  <si>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</si>
  <si>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</si>
  <si>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</si>
  <si>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</si>
  <si>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</si>
  <si>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</si>
  <si>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</si>
  <si>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</si>
  <si>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</si>
  <si>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</si>
  <si>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</si>
  <si>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</si>
  <si>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</si>
  <si>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</si>
  <si>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</si>
  <si>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</si>
  <si>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</si>
  <si>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</si>
  <si>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</si>
  <si>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</si>
  <si>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</si>
  <si>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</si>
  <si>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</si>
  <si>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</si>
  <si>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</si>
  <si>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</si>
  <si>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</si>
  <si>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</si>
  <si>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</si>
  <si>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</si>
  <si>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</si>
  <si>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</si>
  <si>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</si>
  <si>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</si>
  <si>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</si>
  <si>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</si>
  <si>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</si>
  <si>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</si>
  <si>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</si>
  <si>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</si>
  <si>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</si>
  <si>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</si>
  <si>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</si>
  <si>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</si>
  <si>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</si>
  <si>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</si>
  <si>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</si>
  <si>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</si>
  <si>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</si>
  <si>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</si>
  <si>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</si>
  <si>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</si>
  <si>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</si>
  <si>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</si>
  <si>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</si>
  <si>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</si>
  <si>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</si>
  <si>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</si>
  <si>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</si>
  <si>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</si>
  <si>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</si>
  <si>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</si>
  <si>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</si>
  <si>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</si>
  <si>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</si>
  <si>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</si>
  <si>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</si>
  <si>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</si>
  <si>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</si>
  <si>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</si>
  <si>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</si>
  <si>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</si>
  <si>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</si>
  <si>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</si>
  <si>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</si>
  <si>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</si>
  <si>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</si>
  <si>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</si>
  <si>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</si>
  <si>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</si>
  <si>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</si>
  <si>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</si>
  <si>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</si>
  <si>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</si>
  <si>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</si>
  <si>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</si>
  <si>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</si>
  <si>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</si>
  <si>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</si>
  <si>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</si>
  <si>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</si>
  <si>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</si>
  <si>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</si>
  <si>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</si>
  <si>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</si>
  <si>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</si>
  <si>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</si>
  <si>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</si>
  <si>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</si>
  <si>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</si>
  <si>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</si>
  <si>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</si>
  <si>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</si>
  <si>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</si>
  <si>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</si>
  <si>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</si>
  <si>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</si>
  <si>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</si>
  <si>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</si>
  <si>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</si>
  <si>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</si>
  <si>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</si>
  <si>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</si>
  <si>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</si>
  <si>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</si>
  <si>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</si>
  <si>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</si>
  <si>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</si>
  <si>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</si>
  <si>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</si>
  <si>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</si>
  <si>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</si>
  <si>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</si>
  <si>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</si>
  <si>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</si>
  <si>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</si>
  <si>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</si>
  <si>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</si>
  <si>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</si>
  <si>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</si>
  <si>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</si>
  <si>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</si>
  <si>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</si>
  <si>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</si>
  <si>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</si>
  <si>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</si>
  <si>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</si>
  <si>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</si>
  <si>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</si>
  <si>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</si>
  <si>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</si>
  <si>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</si>
  <si>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</si>
  <si>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</si>
  <si>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</si>
  <si>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</si>
  <si>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</si>
  <si>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</si>
  <si>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</si>
  <si>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</si>
  <si>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</si>
  <si>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</si>
  <si>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</si>
  <si>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</si>
  <si>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</si>
  <si>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</si>
  <si>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</si>
  <si>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</si>
  <si>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</si>
  <si>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</si>
  <si>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</si>
  <si>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</si>
  <si>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</si>
  <si>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</si>
  <si>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</si>
  <si>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</si>
  <si>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</si>
  <si>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</si>
  <si>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</si>
  <si>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</si>
  <si>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</si>
  <si>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</si>
  <si>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</si>
  <si>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</si>
  <si>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</si>
  <si>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</si>
  <si>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</si>
  <si>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</si>
  <si>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</si>
  <si>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</si>
  <si>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</si>
  <si>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</si>
  <si>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</si>
  <si>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</si>
  <si>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</si>
  <si>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</si>
  <si>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</si>
  <si>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</si>
  <si>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</si>
  <si>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</si>
  <si>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</si>
  <si>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</si>
  <si>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</si>
  <si>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</si>
  <si>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</si>
  <si>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</si>
  <si>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</si>
  <si>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</si>
  <si>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</si>
  <si>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</si>
  <si>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</si>
  <si>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</si>
  <si>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</si>
  <si>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</si>
  <si>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</si>
  <si>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</si>
  <si>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</si>
  <si>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</si>
  <si>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</si>
  <si>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</si>
  <si>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</si>
  <si>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</si>
  <si>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</si>
  <si>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</si>
  <si>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</si>
  <si>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</si>
  <si>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</si>
  <si>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</si>
  <si>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</si>
  <si>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</si>
  <si>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</si>
  <si>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</si>
  <si>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</si>
  <si>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</si>
  <si>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</si>
  <si>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</si>
  <si>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</si>
  <si>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</si>
  <si>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</si>
  <si>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</si>
  <si>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</si>
  <si>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</si>
  <si>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</si>
  <si>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</si>
  <si>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</si>
  <si>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</si>
  <si>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</si>
  <si>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</si>
  <si>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</si>
  <si>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</si>
  <si>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</si>
  <si>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</si>
  <si>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</si>
  <si>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</si>
  <si>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</si>
  <si>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</si>
  <si>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</si>
  <si>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</si>
  <si>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</si>
  <si>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</si>
  <si>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</si>
  <si>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</si>
  <si>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</si>
  <si>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</si>
  <si>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</si>
  <si>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</si>
  <si>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</si>
  <si>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</si>
  <si>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</si>
  <si>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</si>
  <si>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</si>
  <si>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</si>
  <si>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</si>
  <si>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</si>
  <si>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</si>
  <si>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</si>
  <si>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</si>
  <si>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</si>
  <si>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</si>
  <si>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</si>
  <si>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</si>
  <si>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</si>
  <si>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</si>
  <si>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</si>
  <si>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</si>
  <si>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</si>
  <si>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</si>
  <si>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</si>
  <si>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</si>
  <si>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</si>
  <si>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</si>
  <si>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</si>
  <si>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</si>
  <si>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</si>
  <si>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</si>
  <si>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</si>
  <si>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</si>
  <si>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</si>
  <si>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</si>
  <si>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</si>
  <si>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</si>
  <si>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</si>
  <si>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</si>
  <si>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</si>
  <si>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</si>
  <si>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</si>
  <si>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</si>
  <si>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</si>
  <si>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</si>
  <si>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</si>
  <si>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</si>
  <si>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</si>
  <si>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</si>
  <si>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</si>
  <si>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</si>
  <si>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</si>
  <si>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</si>
  <si>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</si>
  <si>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</si>
  <si>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</si>
  <si>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</si>
  <si>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</si>
  <si>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</si>
  <si>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</si>
  <si>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</si>
  <si>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</si>
  <si>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</si>
  <si>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</si>
  <si>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</si>
  <si>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</si>
  <si>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</si>
  <si>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</si>
  <si>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</si>
  <si>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</si>
  <si>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</si>
  <si>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</si>
  <si>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</si>
  <si>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</si>
  <si>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</si>
  <si>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</si>
  <si>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</si>
  <si>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</si>
  <si>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</si>
  <si>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</si>
  <si>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</si>
  <si>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</si>
  <si>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</si>
  <si>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</si>
  <si>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</si>
  <si>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</si>
  <si>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</si>
  <si>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</si>
  <si>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</si>
  <si>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</si>
  <si>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</si>
  <si>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</si>
  <si>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</si>
  <si>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</si>
  <si>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</si>
  <si>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</si>
  <si>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</si>
  <si>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</si>
  <si>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</si>
  <si>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</si>
  <si>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</si>
  <si>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</si>
  <si>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</si>
  <si>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</si>
  <si>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</si>
  <si>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</si>
  <si>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</si>
  <si>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</si>
  <si>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</si>
  <si>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</si>
  <si>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</si>
  <si>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</si>
  <si>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</si>
  <si>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</si>
  <si>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</si>
  <si>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</si>
  <si>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</si>
  <si>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</si>
  <si>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</si>
  <si>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</si>
  <si>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</si>
  <si>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</si>
  <si>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</si>
  <si>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</si>
  <si>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</si>
  <si>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</si>
  <si>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</si>
  <si>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</si>
  <si>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</si>
  <si>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</si>
  <si>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</si>
  <si>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</si>
  <si>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</si>
  <si>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</si>
  <si>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</si>
  <si>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</si>
  <si>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</si>
  <si>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</si>
  <si>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</si>
  <si>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</si>
  <si>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</si>
  <si>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</si>
  <si>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</si>
  <si>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</si>
  <si>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</si>
  <si>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</si>
  <si>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</si>
  <si>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</si>
  <si>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</si>
  <si>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</si>
  <si>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</si>
  <si>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</si>
  <si>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</si>
  <si>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</si>
  <si>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</si>
  <si>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</si>
  <si>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</si>
  <si>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</si>
  <si>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</si>
  <si>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</si>
  <si>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</si>
  <si>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</si>
  <si>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</si>
  <si>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</si>
  <si>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</si>
  <si>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</si>
  <si>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</si>
  <si>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</si>
  <si>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</si>
  <si>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</si>
  <si>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</si>
  <si>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</si>
  <si>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</si>
  <si>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</si>
  <si>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</si>
  <si>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</si>
  <si>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</si>
  <si>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</si>
  <si>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</si>
  <si>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</si>
  <si>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</si>
  <si>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</si>
  <si>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</si>
  <si>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</si>
  <si>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</si>
  <si>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</si>
  <si>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</si>
  <si>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</si>
  <si>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</si>
  <si>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</si>
  <si>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</si>
  <si>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</si>
  <si>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</si>
  <si>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</si>
  <si>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</si>
  <si>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</si>
  <si>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</si>
  <si>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</si>
  <si>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</si>
  <si>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</si>
  <si>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</si>
  <si>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</si>
  <si>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</si>
  <si>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</si>
  <si>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</si>
  <si>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</si>
  <si>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</si>
  <si>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</si>
  <si>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</si>
  <si>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</si>
  <si>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</si>
  <si>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</si>
  <si>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</si>
  <si>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</si>
  <si>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</si>
  <si>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</si>
  <si>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</si>
  <si>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</si>
  <si>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</si>
  <si>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</si>
  <si>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</si>
  <si>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</si>
  <si>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</si>
  <si>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</si>
  <si>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</si>
  <si>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</si>
  <si>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</si>
  <si>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</si>
  <si>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</si>
  <si>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</si>
  <si>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</si>
  <si>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</si>
  <si>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</si>
  <si>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</si>
  <si>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</si>
  <si>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</si>
  <si>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</si>
  <si>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</si>
  <si>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</si>
  <si>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</si>
  <si>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</si>
  <si>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</si>
  <si>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</si>
  <si>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</si>
  <si>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</si>
  <si>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</si>
  <si>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</si>
  <si>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</si>
  <si>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</si>
  <si>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</si>
  <si>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</si>
  <si>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</si>
  <si>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</si>
  <si>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</si>
  <si>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</si>
  <si>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</si>
  <si>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</si>
  <si>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</si>
  <si>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</si>
  <si>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</si>
  <si>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</si>
  <si>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</si>
  <si>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</si>
  <si>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</si>
  <si>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</si>
  <si>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</si>
  <si>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</si>
  <si>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</si>
  <si>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</si>
  <si>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</si>
  <si>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</si>
  <si>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</si>
  <si>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</si>
  <si>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</si>
  <si>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</si>
  <si>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</si>
  <si>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</si>
  <si>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</si>
  <si>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</si>
  <si>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</si>
  <si>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</si>
  <si>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</si>
  <si>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</si>
  <si>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</si>
  <si>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</si>
  <si>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</si>
  <si>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</si>
  <si>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</si>
  <si>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</si>
  <si>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</si>
  <si>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</si>
  <si>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</si>
  <si>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</si>
  <si>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</si>
  <si>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</si>
  <si>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</si>
  <si>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</si>
  <si>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</si>
  <si>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</si>
  <si>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</si>
  <si>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</si>
  <si>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</si>
  <si>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</si>
  <si>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</si>
  <si>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</si>
  <si>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</si>
  <si>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</si>
  <si>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</si>
  <si>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</si>
  <si>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</si>
  <si>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</si>
  <si>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</si>
  <si>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</si>
  <si>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</si>
  <si>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</si>
  <si>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</si>
  <si>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</si>
  <si>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</si>
  <si>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</si>
  <si>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</si>
  <si>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</si>
  <si>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</si>
  <si>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</si>
  <si>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</si>
  <si>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</si>
  <si>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</si>
  <si>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</si>
  <si>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</si>
  <si>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</si>
  <si>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</si>
  <si>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</si>
  <si>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</si>
  <si>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</si>
  <si>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</si>
  <si>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</si>
  <si>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</si>
  <si>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</si>
  <si>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</si>
  <si>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</si>
  <si>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</si>
  <si>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</si>
  <si>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</si>
  <si>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</si>
  <si>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</si>
  <si>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</si>
  <si>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</si>
  <si>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</si>
  <si>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</si>
  <si>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</si>
  <si>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</si>
  <si>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</si>
  <si>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</si>
  <si>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</si>
  <si>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</si>
  <si>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</si>
  <si>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</si>
  <si>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</si>
  <si>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</si>
  <si>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</si>
  <si>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</si>
  <si>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</si>
  <si>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</si>
  <si>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</si>
  <si>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</si>
  <si>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</si>
  <si>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</si>
  <si>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</si>
  <si>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</si>
  <si>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</si>
  <si>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</si>
  <si>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</si>
  <si>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</si>
  <si>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</si>
  <si>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</si>
  <si>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</si>
  <si>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</si>
  <si>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</si>
  <si>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</si>
  <si>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</si>
  <si>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</si>
  <si>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</si>
  <si>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</si>
  <si>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</si>
  <si>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</si>
  <si>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</si>
  <si>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</si>
  <si>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</si>
  <si>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</si>
  <si>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</si>
  <si>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</si>
  <si>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</si>
  <si>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</si>
  <si>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</si>
  <si>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</si>
  <si>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</si>
  <si>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</si>
  <si>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</si>
  <si>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</si>
  <si>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</si>
  <si>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</si>
  <si>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</si>
  <si>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</si>
  <si>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</si>
  <si>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</si>
  <si>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</si>
  <si>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</si>
  <si>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</si>
  <si>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</si>
  <si>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</si>
  <si>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</si>
  <si>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</si>
  <si>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</si>
  <si>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</si>
  <si>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</si>
  <si>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</si>
  <si>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</si>
  <si>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</si>
  <si>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</si>
  <si>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</si>
  <si>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</si>
  <si>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</si>
  <si>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</si>
  <si>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</si>
  <si>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</si>
  <si>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</si>
  <si>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</si>
  <si>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</si>
  <si>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</si>
  <si>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</si>
  <si>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</si>
  <si>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</si>
  <si>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</si>
  <si>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</si>
  <si>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</si>
  <si>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</si>
  <si>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</si>
  <si>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</si>
  <si>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</si>
  <si>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</si>
  <si>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</si>
  <si>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</si>
  <si>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</si>
  <si>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</si>
  <si>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</si>
  <si>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</si>
  <si>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</si>
  <si>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</si>
  <si>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</si>
  <si>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</si>
  <si>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</si>
  <si>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</si>
  <si>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</si>
  <si>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</si>
  <si>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</si>
  <si>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</si>
  <si>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</si>
  <si>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</si>
  <si>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</si>
  <si>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</si>
  <si>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</si>
  <si>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</si>
  <si>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</si>
  <si>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</si>
  <si>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</si>
  <si>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</si>
  <si>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</si>
  <si>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</si>
  <si>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</si>
  <si>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</si>
  <si>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</si>
  <si>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</si>
  <si>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</si>
  <si>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</si>
  <si>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</si>
  <si>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</si>
  <si>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</si>
  <si>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</si>
  <si>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</si>
  <si>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</si>
  <si>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</si>
  <si>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</si>
  <si>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</si>
  <si>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</si>
  <si>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</si>
  <si>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</si>
  <si>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</si>
  <si>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</si>
  <si>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</si>
  <si>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</si>
  <si>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</si>
  <si>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</si>
  <si>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</si>
  <si>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</si>
  <si>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</si>
  <si>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</si>
  <si>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</si>
  <si>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</si>
  <si>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</si>
  <si>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</si>
  <si>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</si>
  <si>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</si>
  <si>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</si>
  <si>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</si>
  <si>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</si>
  <si>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</si>
  <si>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</si>
  <si>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</si>
  <si>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</si>
  <si>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</si>
  <si>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</si>
  <si>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</si>
  <si>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</si>
  <si>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</si>
  <si>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</si>
  <si>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</si>
  <si>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</si>
  <si>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</si>
  <si>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</si>
  <si>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</si>
  <si>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</si>
  <si>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</si>
  <si>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</si>
  <si>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</si>
  <si>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</si>
  <si>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</si>
  <si>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</si>
  <si>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</si>
  <si>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</si>
  <si>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</si>
  <si>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</si>
  <si>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</si>
  <si>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</si>
  <si>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</si>
  <si>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</si>
  <si>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</si>
  <si>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</si>
  <si>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</si>
  <si>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</si>
  <si>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</si>
  <si>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</si>
  <si>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</si>
  <si>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</si>
  <si>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</si>
  <si>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</si>
  <si>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</si>
  <si>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</si>
  <si>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</si>
  <si>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</si>
  <si>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</si>
  <si>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</si>
  <si>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</si>
  <si>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</si>
  <si>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</si>
  <si>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</si>
  <si>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</si>
  <si>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</si>
  <si>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</si>
  <si>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</si>
  <si>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</si>
  <si>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</si>
  <si>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</si>
  <si>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</si>
  <si>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</si>
  <si>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</si>
  <si>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</si>
  <si>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</si>
  <si>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</si>
  <si>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</si>
  <si>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</si>
  <si>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</si>
  <si>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</si>
  <si>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</si>
  <si>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</si>
  <si>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</si>
  <si>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</si>
  <si>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</si>
  <si>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</si>
  <si>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</si>
  <si>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</si>
  <si>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</si>
  <si>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</si>
  <si>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</si>
  <si>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</si>
  <si>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</si>
  <si>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</si>
  <si>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</si>
  <si>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</si>
  <si>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</si>
  <si>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</si>
  <si>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</si>
  <si>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</si>
  <si>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</si>
  <si>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</si>
  <si>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</si>
  <si>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</si>
  <si>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</si>
  <si>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</si>
  <si>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</si>
  <si>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</si>
  <si>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</si>
  <si>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</si>
  <si>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</si>
  <si>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</si>
  <si>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</si>
  <si>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</si>
  <si>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</si>
  <si>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</si>
  <si>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</si>
  <si>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</si>
  <si>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</si>
  <si>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</si>
  <si>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</si>
  <si>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</si>
  <si>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</si>
  <si>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</si>
  <si>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</si>
  <si>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</si>
  <si>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</si>
  <si>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</si>
  <si>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</si>
  <si>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</si>
  <si>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</si>
  <si>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</si>
  <si>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</si>
  <si>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</si>
  <si>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</si>
  <si>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</si>
  <si>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</si>
  <si>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</si>
  <si>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</si>
  <si>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</si>
  <si>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</si>
  <si>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</si>
  <si>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</si>
  <si>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</si>
  <si>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</si>
  <si>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</si>
  <si>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</si>
  <si>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</si>
  <si>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</si>
  <si>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</si>
  <si>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</si>
  <si>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</si>
  <si>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</si>
  <si>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</si>
  <si>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</si>
  <si>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</si>
  <si>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</si>
  <si>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</si>
  <si>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</si>
  <si>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</si>
  <si>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</si>
  <si>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</si>
  <si>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</si>
  <si>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</si>
  <si>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</si>
  <si>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</si>
  <si>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</si>
  <si>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</si>
  <si>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</si>
  <si>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</si>
  <si>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</si>
  <si>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</si>
  <si>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</si>
  <si>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</si>
  <si>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</si>
  <si>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</si>
  <si>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</si>
  <si>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</si>
  <si>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</si>
  <si>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</si>
  <si>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</si>
  <si>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</si>
  <si>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</si>
  <si>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</si>
  <si>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</si>
  <si>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</si>
  <si>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</si>
  <si>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</si>
  <si>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</si>
  <si>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</si>
  <si>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</si>
  <si>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</si>
  <si>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</si>
  <si>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</si>
  <si>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</si>
  <si>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</si>
  <si>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</si>
  <si>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</si>
  <si>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</si>
  <si>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</si>
  <si>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</si>
  <si>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</si>
  <si>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</si>
  <si>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</si>
  <si>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</si>
  <si>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</si>
  <si>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</si>
  <si>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</si>
  <si>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</si>
  <si>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</si>
  <si>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</si>
  <si>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</si>
  <si>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</si>
  <si>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</si>
  <si>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</si>
  <si>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</si>
  <si>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</si>
  <si>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</si>
  <si>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</si>
  <si>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</si>
  <si>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</si>
  <si>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</si>
  <si>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</si>
  <si>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</si>
  <si>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</si>
  <si>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</si>
  <si>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</si>
  <si>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</si>
  <si>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</si>
  <si>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</si>
  <si>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</si>
  <si>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</si>
  <si>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</si>
  <si>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</si>
  <si>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</si>
  <si>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</si>
  <si>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</si>
  <si>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</si>
  <si>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</si>
  <si>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</si>
  <si>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</si>
  <si>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</si>
  <si>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</si>
  <si>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</si>
  <si>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</si>
  <si>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</si>
  <si>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</si>
  <si>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</si>
  <si>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</si>
  <si>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</si>
  <si>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</si>
  <si>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</si>
  <si>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</si>
  <si>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</si>
  <si>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</si>
  <si>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</si>
  <si>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</si>
  <si>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</si>
  <si>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</si>
  <si>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</si>
  <si>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</si>
  <si>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</si>
  <si>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</si>
  <si>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</si>
  <si>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</si>
  <si>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</si>
  <si>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</si>
  <si>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</si>
  <si>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</si>
  <si>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</si>
  <si>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</si>
  <si>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</si>
  <si>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</si>
  <si>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</si>
  <si>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</si>
  <si>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</si>
  <si>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</si>
  <si>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</si>
  <si>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</si>
  <si>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</si>
  <si>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</si>
  <si>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</si>
  <si>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</si>
  <si>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</si>
  <si>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</si>
  <si>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</si>
  <si>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</si>
  <si>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</si>
  <si>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</si>
  <si>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</si>
  <si>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</si>
  <si>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</si>
  <si>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</si>
  <si>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</si>
  <si>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</si>
  <si>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</si>
  <si>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</si>
  <si>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</si>
  <si>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</si>
  <si>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</si>
  <si>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</si>
  <si>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</si>
  <si>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</si>
  <si>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</si>
  <si>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</si>
  <si>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</si>
  <si>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</si>
  <si>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</si>
  <si>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</si>
  <si>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</si>
  <si>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</si>
  <si>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</si>
  <si>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</si>
  <si>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</si>
  <si>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</si>
  <si>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</si>
  <si>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</si>
  <si>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</si>
  <si>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</si>
  <si>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</si>
  <si>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</si>
  <si>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</si>
  <si>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</si>
  <si>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</si>
  <si>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</si>
  <si>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</si>
  <si>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</si>
  <si>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</si>
  <si>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</si>
  <si>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</si>
  <si>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</si>
  <si>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</si>
  <si>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</si>
  <si>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</si>
  <si>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</si>
  <si>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</si>
  <si>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</si>
  <si>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</si>
  <si>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</si>
  <si>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</si>
  <si>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</si>
  <si>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</si>
  <si>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</si>
  <si>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</si>
  <si>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</si>
  <si>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</si>
  <si>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</si>
  <si>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</si>
  <si>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</si>
  <si>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</si>
  <si>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</si>
  <si>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</si>
  <si>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</si>
  <si>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</si>
  <si>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</si>
  <si>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</si>
  <si>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</si>
  <si>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</si>
  <si>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</si>
  <si>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</si>
  <si>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</si>
  <si>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</si>
  <si>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</si>
  <si>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</si>
  <si>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</si>
  <si>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</si>
  <si>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</si>
  <si>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</si>
  <si>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</si>
  <si>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</si>
  <si>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</si>
  <si>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</si>
  <si>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</si>
  <si>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</si>
  <si>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</si>
  <si>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</si>
  <si>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</si>
  <si>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</si>
  <si>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</si>
  <si>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</si>
  <si>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</si>
  <si>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</si>
  <si>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</si>
  <si>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</si>
  <si>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</si>
  <si>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</si>
  <si>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</si>
  <si>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</si>
  <si>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</si>
  <si>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</si>
  <si>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</si>
  <si>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</si>
  <si>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</si>
  <si>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</si>
  <si>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</si>
  <si>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</si>
  <si>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</si>
  <si>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</si>
  <si>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</si>
  <si>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</si>
  <si>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</si>
  <si>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</si>
  <si>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</si>
  <si>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</si>
  <si>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</si>
  <si>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</si>
  <si>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</si>
  <si>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</si>
  <si>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</si>
  <si>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</si>
  <si>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</si>
  <si>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</si>
  <si>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</si>
  <si>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</si>
  <si>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</si>
  <si>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</si>
  <si>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</si>
  <si>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</si>
  <si>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</si>
  <si>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</si>
  <si>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</si>
  <si>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</si>
  <si>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</si>
  <si>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</si>
  <si>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</si>
  <si>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</si>
  <si>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</si>
  <si>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</si>
  <si>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</si>
  <si>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</si>
  <si>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</si>
  <si>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</si>
  <si>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</si>
  <si>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</si>
  <si>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</si>
  <si>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</si>
  <si>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</si>
  <si>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</si>
  <si>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</si>
  <si>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</si>
  <si>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</si>
  <si>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</si>
  <si>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</si>
  <si>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</si>
  <si>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</si>
  <si>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</si>
  <si>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</si>
  <si>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</si>
  <si>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</si>
  <si>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</si>
  <si>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</si>
  <si>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</si>
  <si>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</si>
  <si>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</si>
  <si>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</si>
  <si>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</si>
  <si>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</si>
  <si>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</si>
  <si>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</si>
  <si>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</si>
  <si>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</si>
  <si>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</si>
  <si>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</si>
  <si>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</si>
  <si>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</si>
  <si>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</si>
  <si>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</si>
  <si>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</si>
  <si>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</si>
  <si>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</si>
  <si>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</si>
  <si>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</si>
  <si>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</si>
  <si>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</si>
  <si>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</si>
  <si>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</si>
  <si>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</si>
  <si>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</si>
  <si>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</si>
  <si>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</si>
  <si>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</si>
  <si>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</si>
  <si>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</si>
  <si>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</si>
  <si>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</si>
  <si>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</si>
  <si>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</si>
  <si>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</si>
  <si>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</si>
  <si>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</si>
  <si>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</si>
  <si>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</si>
  <si>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</si>
  <si>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</si>
  <si>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</si>
  <si>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</si>
  <si>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</si>
  <si>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</si>
  <si>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</si>
  <si>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</si>
  <si>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</si>
  <si>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</si>
  <si>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</si>
  <si>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</si>
  <si>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</si>
  <si>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</si>
  <si>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</si>
  <si>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</si>
  <si>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</si>
  <si>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</si>
  <si>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</si>
  <si>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</si>
  <si>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</si>
  <si>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</si>
  <si>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</si>
  <si>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</si>
  <si>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</si>
  <si>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</si>
  <si>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</si>
  <si>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</si>
  <si>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</si>
  <si>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</si>
  <si>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</si>
  <si>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</si>
  <si>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</si>
  <si>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</si>
  <si>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</si>
  <si>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</si>
  <si>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</si>
  <si>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</si>
  <si>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</si>
  <si>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</si>
  <si>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</si>
  <si>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</si>
  <si>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</si>
  <si>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</si>
  <si>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</si>
  <si>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</si>
  <si>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</si>
  <si>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</si>
  <si>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</si>
  <si>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</si>
  <si>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</si>
  <si>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</si>
  <si>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</si>
  <si>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</si>
  <si>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</si>
  <si>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</si>
  <si>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</si>
  <si>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</si>
  <si>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</si>
  <si>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</si>
  <si>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</si>
  <si>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</si>
  <si>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</si>
  <si>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</si>
  <si>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</si>
  <si>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</si>
  <si>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</si>
  <si>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</si>
  <si>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</si>
  <si>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</si>
  <si>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</si>
  <si>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</si>
  <si>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</si>
  <si>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</si>
  <si>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</si>
  <si>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</si>
  <si>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</si>
  <si>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</si>
  <si>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</si>
  <si>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</si>
  <si>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</si>
  <si>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</si>
  <si>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</si>
  <si>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</si>
  <si>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</si>
  <si>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</si>
  <si>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</si>
  <si>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</si>
  <si>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</si>
  <si>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</si>
  <si>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</si>
  <si>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</si>
  <si>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</si>
  <si>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</si>
  <si>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</si>
  <si>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</si>
  <si>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</si>
  <si>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</si>
  <si>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</si>
  <si>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</si>
  <si>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</si>
  <si>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</si>
  <si>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</si>
  <si>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</si>
  <si>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</si>
  <si>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</si>
  <si>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</si>
  <si>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</si>
  <si>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</si>
  <si>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</si>
  <si>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</si>
  <si>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</si>
  <si>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</si>
  <si>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</si>
  <si>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</si>
  <si>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</si>
  <si>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</si>
  <si>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</si>
  <si>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</si>
  <si>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</si>
  <si>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</si>
  <si>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</si>
  <si>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</si>
  <si>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</si>
  <si>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</si>
  <si>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</si>
  <si>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</si>
  <si>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</si>
  <si>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</si>
  <si>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</si>
  <si>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</si>
  <si>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</si>
  <si>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</si>
  <si>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</si>
  <si>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</si>
  <si>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</si>
  <si>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</si>
  <si>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</si>
  <si>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</si>
  <si>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</si>
  <si>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</si>
  <si>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</si>
  <si>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</si>
  <si>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</si>
  <si>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</si>
  <si>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</si>
  <si>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</si>
  <si>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</si>
  <si>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</si>
  <si>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</si>
  <si>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</si>
  <si>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</si>
  <si>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</si>
  <si>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</si>
  <si>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</si>
  <si>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</si>
  <si>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</si>
  <si>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</si>
  <si>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</si>
  <si>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</si>
  <si>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</si>
  <si>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</si>
  <si>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</si>
  <si>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</si>
  <si>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</si>
  <si>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</si>
  <si>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</si>
  <si>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</si>
  <si>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</si>
  <si>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</si>
  <si>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</si>
  <si>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</si>
  <si>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</si>
  <si>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</si>
  <si>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</si>
  <si>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</si>
  <si>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</si>
  <si>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</si>
  <si>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</si>
  <si>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</si>
  <si>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</si>
  <si>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</si>
  <si>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</si>
  <si>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</si>
  <si>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</si>
  <si>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</si>
  <si>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</si>
  <si>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</si>
  <si>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</si>
  <si>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</si>
  <si>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</si>
  <si>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</si>
  <si>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</si>
  <si>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</si>
  <si>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</si>
  <si>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</si>
  <si>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</si>
  <si>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</si>
  <si>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</si>
  <si>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</si>
  <si>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</si>
  <si>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</si>
  <si>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</si>
  <si>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</si>
  <si>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</si>
  <si>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</si>
  <si>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</si>
  <si>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</si>
  <si>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</si>
  <si>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</si>
  <si>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</si>
  <si>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</si>
  <si>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</si>
  <si>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</si>
  <si>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</si>
  <si>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</si>
  <si>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</si>
  <si>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</si>
  <si>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</si>
  <si>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</si>
  <si>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</si>
  <si>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</si>
  <si>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</si>
  <si>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</si>
  <si>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</si>
  <si>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</si>
  <si>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</si>
  <si>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</si>
  <si>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</si>
  <si>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</si>
  <si>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</si>
  <si>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</si>
  <si>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</si>
  <si>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</si>
  <si>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</si>
  <si>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</si>
  <si>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</si>
  <si>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</si>
  <si>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</si>
  <si>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</si>
  <si>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</si>
  <si>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</si>
  <si>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</si>
  <si>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</si>
  <si>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</si>
  <si>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</si>
  <si>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</si>
  <si>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</si>
  <si>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</si>
  <si>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</si>
  <si>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</si>
  <si>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</si>
  <si>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</si>
  <si>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</si>
  <si>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</si>
  <si>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</si>
  <si>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</si>
  <si>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</si>
  <si>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</si>
  <si>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</si>
  <si>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</si>
  <si>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</si>
  <si>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</si>
  <si>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</si>
  <si>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</si>
  <si>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</si>
  <si>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</si>
  <si>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</si>
  <si>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</si>
  <si>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</si>
  <si>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</si>
  <si>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</si>
  <si>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</si>
  <si>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</si>
  <si>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</si>
  <si>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</si>
  <si>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</si>
  <si>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</si>
  <si>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</si>
  <si>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</si>
  <si>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</si>
  <si>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</si>
  <si>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</si>
  <si>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</si>
  <si>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</si>
  <si>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</si>
  <si>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</si>
  <si>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</si>
  <si>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</si>
  <si>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</si>
  <si>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</si>
  <si>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</si>
  <si>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</si>
  <si>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</si>
  <si>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</si>
  <si>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</si>
  <si>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</si>
  <si>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</si>
  <si>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</si>
  <si>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</si>
  <si>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</si>
  <si>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</si>
  <si>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</si>
  <si>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</si>
  <si>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</si>
  <si>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</si>
  <si>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</si>
  <si>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</si>
  <si>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</si>
  <si>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</si>
  <si>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</si>
  <si>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</si>
  <si>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</si>
  <si>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</si>
  <si>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</si>
  <si>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</si>
  <si>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</si>
  <si>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</si>
  <si>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</si>
  <si>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</si>
  <si>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</si>
  <si>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</si>
  <si>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</si>
  <si>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</si>
  <si>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</si>
  <si>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</si>
  <si>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</si>
  <si>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</si>
  <si>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</si>
  <si>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</si>
  <si>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</si>
  <si>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</si>
  <si>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</si>
  <si>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</si>
  <si>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</si>
  <si>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</si>
  <si>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</si>
  <si>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</si>
  <si>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</si>
  <si>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</si>
  <si>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</si>
  <si>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</si>
  <si>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</si>
  <si>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</si>
  <si>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</si>
  <si>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</si>
  <si>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</si>
  <si>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</si>
  <si>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</si>
  <si>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</si>
  <si>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</si>
  <si>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</si>
  <si>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</si>
  <si>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</si>
  <si>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</si>
  <si>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</si>
  <si>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</si>
  <si>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</si>
  <si>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</si>
  <si>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</si>
  <si>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</si>
  <si>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</si>
  <si>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</si>
  <si>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</si>
  <si>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</si>
  <si>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</si>
  <si>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</si>
  <si>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</si>
  <si>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</si>
  <si>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</si>
  <si>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</si>
  <si>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</si>
  <si>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</si>
  <si>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</si>
  <si>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</si>
  <si>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</si>
  <si>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</si>
  <si>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</si>
  <si>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</si>
  <si>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</si>
  <si>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</si>
  <si>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</si>
  <si>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</si>
  <si>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</si>
  <si>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</si>
  <si>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</si>
  <si>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</si>
  <si>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</si>
  <si>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</si>
  <si>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</si>
  <si>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</si>
  <si>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</si>
  <si>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</si>
  <si>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</si>
  <si>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</si>
  <si>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</si>
  <si>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</si>
  <si>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</si>
  <si>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</si>
  <si>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</si>
  <si>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</si>
  <si>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</si>
  <si>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</si>
  <si>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</si>
  <si>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</si>
  <si>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</si>
  <si>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</si>
  <si>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</si>
  <si>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</si>
  <si>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</si>
  <si>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</si>
  <si>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</si>
  <si>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</si>
  <si>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</si>
  <si>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</si>
  <si>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</si>
  <si>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</si>
  <si>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</si>
  <si>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</si>
  <si>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</si>
  <si>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</si>
  <si>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</si>
  <si>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</si>
  <si>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</si>
  <si>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</si>
  <si>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</si>
  <si>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</si>
  <si>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</si>
  <si>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</si>
  <si>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</si>
  <si>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</si>
  <si>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</si>
  <si>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</si>
  <si>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</si>
  <si>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</si>
  <si>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</si>
  <si>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</si>
  <si>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</si>
  <si>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</si>
  <si>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</si>
  <si>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</si>
  <si>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</si>
  <si>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</si>
  <si>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</si>
  <si>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</si>
  <si>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</si>
  <si>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</si>
  <si>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</si>
  <si>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</si>
  <si>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</si>
  <si>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</si>
  <si>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</si>
  <si>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</si>
  <si>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</si>
  <si>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</si>
  <si>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</si>
  <si>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</si>
  <si>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</si>
  <si>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</si>
  <si>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</si>
  <si>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</si>
  <si>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</si>
  <si>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</si>
  <si>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</si>
  <si>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</si>
  <si>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</si>
  <si>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</si>
  <si>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</si>
  <si>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</si>
  <si>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</si>
  <si>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</si>
  <si>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</si>
  <si>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</si>
  <si>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</si>
  <si>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</si>
  <si>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</si>
  <si>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</si>
  <si>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</si>
  <si>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</si>
  <si>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</si>
  <si>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</si>
  <si>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</si>
  <si>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</si>
  <si>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</si>
  <si>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</si>
  <si>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</si>
  <si>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</si>
  <si>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</si>
  <si>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</si>
  <si>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</si>
  <si>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</si>
  <si>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</si>
  <si>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</si>
  <si>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</si>
  <si>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</si>
  <si>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</si>
  <si>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</si>
  <si>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</si>
  <si>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</si>
  <si>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</si>
  <si>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</si>
  <si>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</si>
  <si>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</si>
  <si>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</si>
  <si>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</si>
  <si>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</si>
  <si>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</si>
  <si>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</si>
  <si>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</si>
  <si>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</si>
  <si>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</si>
  <si>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</si>
  <si>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</si>
  <si>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</si>
  <si>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</si>
  <si>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</si>
  <si>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</si>
  <si>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</si>
  <si>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</si>
  <si>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</si>
  <si>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</si>
  <si>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</si>
  <si>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</si>
  <si>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</si>
  <si>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</si>
  <si>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</si>
  <si>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</si>
  <si>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</si>
  <si>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</si>
  <si>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</si>
  <si>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</si>
  <si>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</si>
  <si>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</si>
  <si>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</si>
  <si>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</si>
  <si>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</si>
  <si>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</si>
  <si>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</si>
  <si>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</si>
  <si>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</si>
  <si>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</si>
  <si>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</si>
  <si>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</si>
  <si>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</si>
  <si>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</si>
  <si>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</si>
  <si>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</si>
  <si>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</si>
  <si>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</si>
  <si>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</si>
  <si>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</si>
  <si>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</si>
  <si>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</si>
  <si>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</si>
  <si>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</si>
  <si>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</si>
  <si>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</si>
  <si>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</si>
  <si>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</si>
  <si>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</si>
  <si>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</si>
  <si>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</si>
  <si>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</si>
  <si>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</si>
  <si>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</si>
  <si>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</si>
  <si>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</si>
  <si>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</si>
  <si>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</si>
  <si>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</si>
  <si>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</si>
  <si>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</si>
  <si>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</si>
  <si>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</si>
  <si>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</si>
  <si>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</si>
  <si>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</si>
  <si>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</si>
  <si>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</si>
  <si>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</si>
  <si>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</si>
  <si>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</si>
  <si>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</si>
  <si>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</si>
  <si>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</si>
  <si>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</si>
  <si>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</si>
  <si>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</si>
  <si>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</si>
  <si>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</si>
  <si>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</si>
  <si>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</si>
  <si>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</si>
  <si>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</si>
  <si>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</si>
  <si>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</si>
  <si>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</si>
  <si>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</si>
  <si>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</si>
  <si>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</si>
  <si>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</si>
  <si>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</si>
  <si>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</si>
  <si>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</si>
  <si>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</si>
  <si>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</si>
  <si>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</si>
  <si>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</si>
  <si>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</si>
  <si>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</si>
  <si>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</si>
  <si>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</si>
  <si>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</si>
  <si>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</si>
  <si>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</si>
  <si>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</si>
  <si>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</si>
  <si>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</si>
  <si>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</si>
  <si>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</si>
  <si>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</si>
  <si>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</si>
  <si>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</si>
  <si>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</si>
  <si>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</si>
  <si>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</si>
  <si>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</si>
  <si>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</si>
  <si>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</si>
  <si>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</si>
  <si>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</si>
  <si>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</si>
  <si>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</si>
  <si>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</si>
  <si>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</si>
  <si>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</si>
  <si>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</si>
  <si>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</si>
  <si>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</si>
  <si>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</si>
  <si>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</si>
  <si>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</si>
  <si>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</si>
  <si>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</si>
  <si>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</si>
  <si>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</si>
  <si>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</si>
  <si>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</si>
  <si>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</si>
  <si>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</si>
  <si>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</si>
  <si>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</si>
  <si>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</si>
  <si>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</si>
  <si>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</si>
  <si>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</si>
  <si>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</si>
  <si>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</si>
  <si>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</si>
  <si>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</si>
  <si>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</si>
  <si>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</si>
  <si>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</si>
  <si>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</si>
  <si>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</si>
  <si>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</si>
  <si>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</si>
  <si>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</si>
  <si>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</si>
  <si>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</si>
  <si>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</si>
  <si>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</si>
  <si>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</si>
  <si>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</si>
  <si>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</si>
  <si>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</si>
  <si>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</si>
  <si>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</si>
  <si>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</si>
  <si>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</si>
  <si>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</si>
  <si>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</si>
  <si>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</si>
  <si>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</si>
  <si>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</si>
  <si>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</si>
  <si>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</si>
  <si>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</si>
  <si>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</si>
  <si>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</si>
  <si>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</si>
  <si>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</si>
  <si>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</si>
  <si>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</si>
  <si>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</si>
  <si>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</si>
  <si>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</si>
  <si>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</si>
  <si>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</si>
  <si>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</si>
  <si>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</si>
  <si>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</si>
  <si>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</si>
  <si>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</si>
  <si>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</si>
  <si>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</si>
  <si>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</si>
  <si>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</si>
  <si>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</si>
  <si>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</si>
  <si>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</si>
  <si>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</si>
  <si>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</si>
  <si>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</si>
  <si>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</si>
  <si>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</si>
  <si>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</si>
  <si>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</si>
  <si>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</si>
  <si>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</si>
  <si>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</si>
  <si>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</si>
  <si>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</si>
  <si>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</si>
  <si>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</si>
  <si>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</si>
  <si>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</si>
  <si>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</si>
  <si>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</si>
  <si>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</si>
  <si>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</si>
  <si>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</si>
  <si>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</si>
  <si>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</si>
  <si>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</si>
  <si>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</si>
  <si>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</si>
  <si>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</si>
  <si>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</si>
  <si>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</si>
  <si>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</si>
  <si>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</si>
  <si>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</si>
  <si>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</si>
  <si>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</si>
  <si>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</si>
  <si>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</si>
  <si>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</si>
  <si>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</si>
  <si>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</si>
  <si>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</si>
  <si>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</si>
  <si>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</si>
  <si>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</si>
  <si>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</si>
  <si>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</si>
  <si>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</si>
  <si>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</si>
  <si>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</si>
  <si>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</si>
  <si>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</si>
  <si>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</si>
  <si>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</si>
  <si>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</si>
  <si>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</si>
  <si>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</si>
  <si>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</si>
  <si>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</si>
  <si>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</si>
  <si>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</si>
  <si>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</si>
  <si>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</si>
  <si>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</si>
  <si>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</si>
  <si>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</si>
  <si>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</si>
  <si>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</si>
  <si>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</si>
  <si>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</si>
  <si>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</si>
  <si>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</si>
  <si>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</si>
  <si>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</si>
  <si>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</si>
  <si>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</si>
  <si>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</si>
  <si>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</si>
  <si>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</si>
  <si>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</si>
  <si>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</si>
  <si>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</si>
  <si>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</si>
  <si>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</si>
  <si>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</si>
  <si>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</si>
  <si>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</si>
  <si>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</si>
  <si>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</si>
  <si>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</si>
  <si>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</si>
  <si>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</si>
  <si>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</si>
  <si>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</si>
  <si>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</si>
  <si>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</si>
  <si>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</si>
  <si>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</si>
  <si>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</si>
  <si>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</si>
  <si>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</si>
  <si>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</si>
  <si>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</si>
  <si>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</si>
  <si>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</si>
  <si>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</si>
  <si>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</si>
  <si>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</si>
  <si>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</si>
  <si>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</si>
  <si>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</si>
  <si>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</si>
  <si>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</si>
  <si>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</si>
  <si>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</si>
  <si>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</si>
  <si>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</si>
  <si>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</si>
  <si>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</si>
  <si>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</si>
  <si>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</si>
  <si>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</si>
  <si>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</si>
  <si>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</si>
  <si>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</si>
  <si>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</si>
  <si>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</si>
  <si>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</si>
  <si>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</si>
  <si>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</si>
  <si>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</si>
  <si>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</si>
  <si>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</si>
  <si>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</si>
  <si>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</si>
  <si>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</si>
  <si>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</si>
  <si>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</si>
  <si>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</si>
  <si>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</si>
  <si>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</si>
  <si>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</si>
  <si>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</si>
  <si>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</si>
  <si>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</si>
  <si>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</si>
  <si>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</si>
  <si>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</si>
  <si>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</si>
  <si>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</si>
  <si>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</si>
  <si>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</si>
  <si>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</si>
  <si>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</si>
  <si>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</si>
  <si>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</si>
  <si>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</si>
  <si>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</si>
  <si>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</si>
  <si>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</si>
  <si>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</si>
  <si>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</si>
  <si>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</si>
  <si>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</si>
  <si>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</si>
  <si>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</si>
  <si>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</si>
  <si>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</si>
  <si>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</si>
  <si>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</si>
  <si>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</si>
  <si>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</si>
  <si>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</si>
  <si>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</si>
  <si>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</si>
  <si>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</si>
  <si>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</si>
  <si>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</si>
  <si>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</si>
  <si>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</si>
  <si>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</si>
  <si>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</si>
  <si>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</si>
  <si>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</si>
  <si>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</si>
  <si>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</si>
  <si>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</si>
  <si>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</si>
  <si>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</si>
  <si>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</si>
  <si>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</si>
  <si>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</si>
  <si>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</si>
  <si>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</si>
  <si>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</si>
  <si>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</si>
  <si>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</si>
  <si>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</si>
  <si>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</si>
  <si>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</si>
  <si>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</si>
  <si>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</si>
  <si>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</si>
  <si>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</si>
  <si>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</si>
  <si>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</si>
  <si>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</si>
  <si>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</si>
  <si>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</si>
  <si>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</si>
  <si>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</si>
  <si>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</si>
  <si>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</si>
  <si>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</si>
  <si>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</si>
  <si>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</si>
  <si>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</si>
  <si>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</si>
  <si>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</si>
  <si>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</si>
  <si>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</si>
  <si>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</si>
  <si>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</si>
  <si>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</si>
  <si>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</si>
  <si>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</si>
  <si>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</si>
  <si>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</si>
  <si>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</si>
  <si>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</si>
  <si>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</si>
  <si>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</si>
  <si>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</si>
  <si>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</si>
  <si>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</si>
  <si>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</si>
  <si>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</si>
  <si>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</si>
  <si>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</si>
  <si>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</si>
  <si>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</si>
  <si>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</si>
  <si>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</si>
  <si>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</si>
  <si>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</si>
  <si>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</si>
  <si>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</si>
  <si>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</si>
  <si>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</si>
  <si>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</si>
  <si>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</si>
  <si>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</si>
  <si>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</si>
  <si>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</si>
  <si>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</si>
  <si>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</si>
  <si>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</si>
  <si>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</si>
  <si>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</si>
  <si>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</si>
  <si>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</si>
  <si>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</si>
  <si>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</si>
  <si>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</si>
  <si>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</si>
  <si>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</si>
  <si>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</si>
  <si>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</si>
  <si>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</si>
  <si>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</si>
  <si>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</si>
  <si>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</si>
  <si>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</si>
  <si>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</si>
  <si>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</si>
  <si>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</si>
  <si>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</si>
  <si>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</si>
  <si>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</si>
  <si>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</si>
  <si>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</si>
  <si>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</si>
  <si>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</si>
  <si>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</si>
  <si>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</si>
  <si>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</si>
  <si>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</si>
  <si>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</si>
  <si>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</si>
  <si>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</si>
  <si>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</si>
  <si>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</si>
  <si>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</si>
  <si>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</si>
  <si>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</si>
  <si>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</si>
  <si>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</si>
  <si>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</si>
  <si>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</si>
  <si>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</si>
  <si>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</si>
  <si>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</si>
  <si>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</si>
  <si>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</si>
  <si>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</si>
  <si>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</si>
  <si>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</si>
  <si>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</si>
  <si>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</si>
  <si>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</si>
  <si>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</si>
  <si>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</si>
  <si>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</si>
  <si>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</si>
  <si>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</si>
  <si>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</si>
  <si>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</si>
  <si>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</si>
  <si>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</si>
  <si>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</si>
  <si>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</si>
  <si>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</si>
  <si>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</si>
  <si>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</si>
  <si>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</si>
  <si>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</si>
  <si>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</si>
  <si>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</si>
  <si>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</si>
  <si>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</si>
  <si>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</si>
  <si>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</si>
  <si>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</si>
  <si>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</si>
  <si>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</si>
  <si>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</si>
  <si>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</si>
  <si>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</si>
  <si>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</si>
  <si>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</si>
  <si>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</si>
  <si>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</si>
  <si>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</si>
  <si>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</si>
  <si>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</si>
  <si>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</si>
  <si>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</si>
  <si>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</si>
  <si>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</si>
  <si>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</si>
  <si>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</si>
  <si>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</si>
  <si>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</si>
  <si>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</si>
  <si>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</si>
  <si>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</si>
  <si>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</si>
  <si>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</si>
  <si>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</si>
  <si>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</si>
  <si>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</si>
  <si>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</si>
  <si>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</si>
  <si>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</si>
  <si>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</si>
  <si>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</si>
  <si>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</si>
  <si>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</si>
  <si>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</si>
  <si>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</si>
  <si>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</si>
  <si>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</si>
  <si>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</si>
  <si>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</si>
  <si>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</si>
  <si>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</si>
  <si>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</si>
  <si>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</si>
  <si>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</si>
  <si>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</si>
  <si>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</si>
  <si>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</si>
  <si>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</si>
  <si>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</si>
  <si>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</si>
  <si>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</si>
  <si>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</si>
  <si>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</si>
  <si>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</si>
  <si>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</si>
  <si>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</si>
  <si>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</si>
  <si>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</si>
  <si>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</si>
  <si>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</si>
  <si>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</si>
  <si>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</si>
  <si>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</si>
  <si>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</si>
  <si>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</si>
  <si>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</si>
  <si>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</si>
  <si>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</si>
  <si>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</si>
  <si>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</si>
  <si>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</si>
  <si>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</si>
  <si>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</si>
  <si>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</si>
  <si>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</si>
  <si>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</si>
  <si>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</si>
  <si>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</si>
  <si>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</si>
  <si>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</si>
  <si>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</si>
  <si>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</si>
  <si>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</si>
  <si>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</si>
  <si>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</si>
  <si>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</si>
  <si>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</si>
  <si>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</si>
  <si>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</si>
  <si>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</si>
  <si>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</si>
  <si>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</si>
  <si>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</si>
  <si>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</si>
  <si>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</si>
  <si>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</si>
  <si>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</si>
  <si>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</si>
  <si>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</si>
  <si>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</si>
  <si>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</si>
  <si>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</si>
  <si>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</si>
  <si>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</si>
  <si>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</si>
  <si>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</si>
  <si>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</si>
  <si>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</si>
  <si>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</si>
  <si>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</si>
  <si>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</si>
  <si>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</si>
  <si>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</si>
  <si>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</si>
  <si>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</si>
  <si>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</si>
  <si>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</si>
  <si>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</si>
  <si>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</si>
  <si>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</si>
  <si>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</si>
  <si>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</si>
  <si>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</si>
  <si>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</si>
  <si>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</si>
  <si>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</si>
  <si>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</si>
  <si>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</si>
  <si>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</si>
  <si>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</si>
  <si>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</si>
  <si>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</si>
  <si>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</si>
  <si>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</si>
  <si>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</si>
  <si>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</si>
  <si>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</si>
  <si>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</si>
  <si>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</si>
  <si>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</si>
  <si>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</si>
  <si>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</si>
  <si>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</si>
  <si>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</si>
  <si>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</si>
  <si>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</si>
  <si>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</si>
  <si>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</si>
  <si>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</si>
  <si>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</si>
  <si>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</si>
  <si>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</si>
  <si>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</si>
  <si>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</si>
  <si>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</si>
  <si>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</si>
  <si>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</si>
  <si>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</si>
  <si>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</si>
  <si>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</si>
  <si>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</si>
  <si>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</si>
  <si>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</si>
  <si>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</si>
  <si>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</si>
  <si>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</si>
  <si>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</si>
  <si>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</si>
  <si>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</si>
  <si>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</si>
  <si>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</si>
  <si>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</si>
  <si>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</si>
  <si>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</si>
  <si>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</si>
  <si>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</si>
  <si>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</si>
  <si>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</si>
  <si>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</si>
  <si>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</si>
  <si>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</si>
  <si>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</si>
  <si>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</si>
  <si>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</si>
  <si>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</si>
  <si>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</si>
  <si>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</si>
  <si>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</si>
  <si>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</si>
  <si>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</si>
  <si>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</si>
  <si>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</si>
  <si>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</si>
  <si>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</si>
  <si>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</si>
  <si>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</si>
  <si>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</si>
  <si>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</si>
  <si>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</si>
  <si>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</si>
  <si>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</si>
  <si>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</si>
  <si>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</si>
  <si>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</si>
  <si>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</si>
  <si>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</si>
  <si>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</si>
  <si>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</si>
  <si>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</si>
  <si>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</si>
  <si>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</si>
  <si>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</si>
  <si>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</si>
  <si>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</si>
  <si>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</si>
  <si>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</si>
  <si>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</si>
  <si>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</si>
  <si>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</si>
  <si>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</si>
  <si>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</si>
  <si>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</si>
  <si>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</si>
  <si>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</si>
  <si>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</si>
  <si>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</si>
  <si>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</si>
  <si>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</si>
  <si>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</si>
  <si>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</si>
  <si>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</si>
  <si>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</si>
  <si>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</si>
  <si>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</si>
  <si>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</si>
  <si>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</si>
  <si>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</si>
  <si>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</si>
  <si>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</si>
  <si>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</si>
  <si>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</si>
  <si>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</si>
  <si>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</si>
  <si>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</si>
  <si>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</si>
  <si>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</si>
  <si>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</si>
  <si>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</si>
  <si>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</si>
  <si>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</si>
  <si>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</si>
  <si>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</si>
  <si>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</si>
  <si>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</si>
  <si>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</si>
  <si>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</si>
  <si>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</si>
  <si>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</si>
  <si>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</si>
  <si>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</si>
  <si>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</si>
  <si>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</si>
  <si>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</si>
  <si>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</si>
  <si>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</si>
  <si>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</si>
  <si>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</si>
  <si>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</si>
  <si>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</si>
  <si>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</si>
  <si>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</si>
  <si>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</si>
  <si>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</si>
  <si>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</si>
  <si>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</si>
  <si>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</si>
  <si>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</si>
  <si>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</si>
  <si>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</si>
  <si>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</si>
  <si>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</si>
  <si>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</si>
  <si>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</si>
  <si>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</si>
  <si>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</si>
  <si>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</si>
  <si>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</si>
  <si>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</si>
  <si>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</si>
  <si>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</si>
  <si>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</si>
  <si>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</si>
  <si>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</si>
  <si>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</si>
  <si>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</si>
  <si>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</si>
  <si>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</si>
  <si>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</si>
  <si>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</si>
  <si>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</si>
  <si>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</si>
  <si>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</si>
  <si>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</si>
  <si>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</si>
  <si>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</si>
  <si>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</si>
  <si>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</si>
  <si>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</si>
  <si>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</si>
  <si>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</si>
  <si>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</si>
  <si>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</si>
  <si>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</si>
  <si>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</si>
  <si>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</si>
  <si>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</si>
  <si>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</si>
  <si>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</si>
  <si>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</si>
  <si>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</si>
  <si>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</si>
  <si>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</si>
  <si>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</si>
  <si>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</si>
  <si>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</si>
  <si>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</si>
  <si>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</si>
  <si>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</si>
  <si>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</si>
  <si>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</si>
  <si>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</si>
  <si>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</si>
  <si>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</si>
  <si>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</si>
  <si>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</si>
  <si>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</si>
  <si>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</si>
  <si>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</si>
  <si>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</si>
  <si>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</si>
  <si>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</si>
  <si>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</si>
  <si>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</si>
  <si>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</si>
  <si>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</si>
  <si>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</si>
  <si>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</si>
  <si>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</si>
  <si>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</si>
  <si>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</si>
  <si>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</si>
  <si>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</si>
  <si>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</si>
  <si>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</si>
  <si>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</si>
  <si>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</si>
  <si>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</si>
  <si>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</si>
  <si>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</si>
  <si>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</si>
  <si>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</si>
  <si>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</si>
  <si>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</si>
  <si>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</si>
  <si>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</si>
  <si>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</si>
  <si>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</si>
  <si>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</si>
  <si>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</si>
  <si>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</si>
  <si>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</si>
  <si>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</si>
  <si>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</si>
  <si>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</si>
  <si>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</si>
  <si>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</si>
  <si>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</si>
  <si>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</si>
  <si>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</si>
  <si>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</si>
  <si>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</si>
  <si>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</si>
  <si>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</si>
  <si>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</si>
  <si>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</si>
  <si>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</si>
  <si>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</si>
  <si>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</si>
  <si>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</si>
  <si>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</si>
  <si>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</si>
  <si>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</si>
  <si>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</si>
  <si>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</si>
  <si>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</si>
  <si>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</si>
  <si>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</si>
  <si>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</si>
  <si>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</si>
  <si>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</si>
  <si>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</si>
  <si>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</si>
  <si>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</si>
  <si>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</si>
  <si>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</si>
  <si>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</si>
  <si>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</si>
  <si>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</si>
  <si>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</si>
  <si>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</si>
  <si>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</si>
  <si>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</si>
  <si>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</si>
  <si>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</si>
  <si>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</si>
  <si>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</si>
  <si>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</si>
  <si>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</si>
  <si>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</si>
  <si>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</si>
  <si>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</si>
  <si>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</si>
  <si>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</si>
  <si>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</si>
  <si>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</si>
  <si>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</si>
  <si>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</si>
  <si>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</si>
  <si>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</si>
  <si>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</si>
  <si>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</si>
  <si>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</si>
  <si>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</si>
  <si>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</si>
  <si>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</si>
  <si>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</si>
  <si>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</si>
  <si>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</si>
  <si>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</si>
  <si>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</si>
  <si>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</si>
  <si>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</si>
  <si>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</si>
  <si>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</si>
  <si>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</si>
  <si>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</si>
  <si>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</si>
  <si>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</si>
  <si>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</si>
  <si>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</si>
  <si>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</si>
  <si>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</si>
  <si>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</si>
  <si>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</si>
  <si>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</si>
  <si>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</si>
  <si>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</si>
  <si>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</si>
  <si>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</si>
  <si>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</si>
  <si>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</si>
  <si>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</si>
  <si>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</si>
  <si>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</si>
  <si>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</si>
  <si>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</si>
  <si>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</si>
  <si>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</si>
  <si>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</si>
  <si>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</si>
  <si>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</si>
  <si>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</si>
  <si>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</si>
  <si>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</si>
  <si>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</si>
  <si>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</si>
  <si>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</si>
  <si>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</si>
  <si>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</si>
  <si>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</si>
  <si>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</si>
  <si>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</si>
  <si>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</si>
  <si>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</si>
  <si>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</si>
  <si>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</si>
  <si>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</si>
  <si>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</si>
  <si>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</si>
  <si>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</si>
  <si>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</si>
  <si>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</si>
  <si>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</si>
  <si>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</si>
  <si>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</si>
  <si>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</si>
  <si>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</si>
  <si>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</si>
  <si>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</si>
  <si>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</si>
  <si>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</si>
  <si>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</si>
  <si>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</si>
  <si>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</si>
  <si>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</si>
  <si>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</si>
  <si>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</si>
  <si>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</si>
  <si>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</si>
  <si>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</si>
  <si>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</si>
  <si>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</si>
  <si>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</si>
  <si>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</si>
  <si>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</si>
  <si>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</si>
  <si>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</si>
  <si>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</si>
  <si>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</si>
  <si>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</si>
  <si>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</si>
  <si>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</si>
  <si>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</si>
  <si>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</si>
  <si>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</si>
  <si>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</si>
  <si>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</si>
  <si>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</si>
  <si>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</si>
  <si>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</si>
  <si>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</si>
  <si>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</si>
  <si>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</si>
  <si>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</si>
  <si>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</si>
  <si>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</si>
  <si>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</si>
  <si>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</si>
  <si>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</si>
  <si>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</si>
  <si>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</si>
  <si>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</si>
  <si>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</si>
  <si>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</si>
  <si>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</si>
  <si>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</si>
  <si>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</si>
  <si>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</si>
  <si>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</si>
  <si>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</si>
  <si>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</si>
  <si>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</si>
  <si>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</si>
  <si>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</si>
  <si>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</si>
  <si>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</si>
  <si>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</si>
  <si>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</si>
  <si>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</si>
  <si>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</si>
  <si>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</si>
  <si>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</si>
  <si>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</si>
  <si>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</si>
  <si>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</si>
  <si>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</si>
  <si>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</si>
  <si>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</si>
  <si>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</si>
  <si>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</si>
  <si>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</si>
  <si>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</si>
  <si>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</si>
  <si>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</si>
  <si>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</si>
  <si>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</si>
  <si>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</si>
  <si>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</si>
  <si>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</si>
  <si>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</si>
  <si>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</si>
  <si>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</si>
  <si>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</si>
  <si>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</si>
  <si>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</si>
  <si>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</si>
  <si>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</si>
  <si>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</si>
  <si>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</si>
  <si>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</si>
  <si>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</si>
  <si>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</si>
  <si>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</si>
  <si>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</si>
  <si>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</si>
  <si>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</si>
  <si>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</si>
  <si>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</si>
  <si>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</si>
  <si>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</si>
  <si>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</si>
  <si>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</si>
  <si>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</si>
  <si>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</si>
  <si>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</si>
  <si>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</si>
  <si>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</si>
  <si>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</si>
  <si>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</si>
  <si>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</si>
  <si>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</si>
  <si>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</si>
  <si>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</si>
  <si>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</si>
  <si>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</si>
  <si>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</si>
  <si>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</si>
  <si>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</si>
  <si>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</si>
  <si>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</si>
  <si>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</si>
  <si>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</si>
  <si>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</si>
  <si>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</si>
  <si>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</si>
  <si>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</si>
  <si>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</si>
  <si>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</si>
  <si>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</si>
  <si>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</si>
  <si>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</si>
  <si>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</si>
  <si>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</si>
  <si>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</si>
  <si>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</si>
  <si>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</si>
  <si>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</si>
  <si>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</si>
  <si>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</si>
  <si>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</si>
  <si>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</si>
  <si>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</si>
  <si>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</si>
  <si>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</si>
  <si>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</si>
  <si>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</si>
  <si>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</si>
  <si>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</si>
  <si>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</si>
  <si>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</si>
  <si>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</si>
  <si>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</si>
  <si>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</si>
  <si>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</si>
  <si>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</si>
  <si>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</si>
  <si>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</si>
  <si>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</si>
  <si>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</si>
  <si>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</si>
  <si>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</si>
  <si>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</si>
  <si>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</si>
  <si>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</si>
  <si>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</si>
  <si>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</si>
  <si>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</si>
  <si>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</si>
  <si>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</si>
  <si>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</si>
  <si>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</si>
  <si>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</si>
  <si>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</si>
  <si>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</si>
  <si>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</si>
  <si>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</si>
  <si>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</si>
  <si>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</si>
  <si>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</si>
  <si>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</si>
  <si>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</si>
  <si>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</si>
  <si>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</si>
  <si>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</si>
  <si>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</si>
  <si>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</si>
  <si>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</si>
  <si>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</si>
  <si>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</si>
  <si>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</si>
  <si>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</si>
  <si>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</si>
  <si>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</si>
  <si>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</si>
  <si>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</si>
  <si>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</si>
  <si>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</si>
  <si>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</si>
  <si>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</si>
  <si>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</si>
  <si>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</si>
  <si>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</si>
  <si>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</si>
  <si>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</si>
  <si>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</si>
  <si>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</si>
  <si>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</si>
  <si>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</si>
  <si>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</si>
  <si>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</si>
  <si>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</si>
  <si>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</si>
  <si>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</si>
  <si>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</si>
  <si>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</si>
  <si>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</si>
  <si>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</si>
  <si>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</si>
  <si>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</si>
  <si>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</si>
  <si>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</si>
  <si>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</si>
  <si>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</si>
  <si>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</si>
  <si>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</si>
  <si>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</si>
  <si>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</si>
  <si>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</si>
  <si>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</si>
  <si>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</si>
  <si>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</si>
  <si>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</si>
  <si>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</si>
  <si>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</si>
  <si>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</si>
  <si>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</si>
  <si>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</si>
  <si>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</si>
  <si>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</si>
  <si>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</si>
  <si>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</si>
  <si>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</si>
  <si>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</si>
  <si>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</si>
  <si>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</si>
  <si>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</si>
  <si>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</si>
  <si>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</si>
  <si>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</si>
  <si>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</si>
  <si>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</si>
  <si>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</si>
  <si>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</si>
  <si>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</si>
  <si>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</si>
  <si>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</si>
  <si>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</si>
  <si>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</si>
  <si>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</si>
  <si>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</si>
  <si>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</si>
  <si>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</si>
  <si>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</si>
  <si>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</si>
  <si>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</si>
  <si>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</si>
  <si>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</si>
  <si>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</si>
  <si>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</si>
  <si>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</si>
  <si>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</si>
  <si>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</si>
  <si>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</si>
  <si>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</si>
  <si>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</si>
  <si>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</si>
  <si>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</si>
  <si>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</si>
  <si>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</si>
  <si>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</si>
  <si>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</si>
  <si>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</si>
  <si>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</si>
  <si>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</si>
  <si>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</si>
  <si>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</si>
  <si>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</si>
  <si>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</si>
  <si>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</si>
  <si>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</si>
  <si>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</si>
  <si>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</si>
  <si>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</si>
  <si>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</si>
  <si>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</si>
  <si>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</si>
  <si>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</si>
  <si>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</si>
  <si>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</si>
  <si>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</si>
  <si>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</si>
  <si>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</si>
  <si>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</si>
  <si>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</si>
  <si>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</si>
  <si>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</si>
  <si>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</si>
  <si>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</si>
  <si>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</si>
  <si>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</si>
  <si>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</si>
  <si>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</si>
  <si>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</si>
  <si>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</si>
  <si>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</si>
  <si>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</si>
  <si>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</si>
  <si>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</si>
  <si>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</si>
  <si>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</si>
  <si>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</si>
  <si>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</si>
  <si>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</si>
  <si>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</si>
  <si>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</si>
  <si>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</si>
  <si>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</si>
  <si>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</si>
  <si>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</si>
  <si>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</si>
  <si>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</si>
  <si>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</si>
  <si>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</si>
  <si>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</si>
  <si>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</si>
  <si>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</si>
  <si>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</si>
  <si>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</si>
  <si>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</si>
  <si>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</si>
  <si>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</si>
  <si>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</si>
  <si>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</si>
  <si>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</si>
  <si>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</si>
  <si>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</si>
  <si>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</si>
  <si>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</si>
  <si>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</si>
  <si>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</si>
  <si>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</si>
  <si>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</si>
  <si>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</si>
  <si>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</si>
  <si>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</si>
  <si>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</si>
  <si>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</si>
  <si>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</si>
  <si>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</si>
  <si>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</si>
  <si>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</si>
  <si>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</si>
  <si>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</si>
  <si>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</si>
  <si>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</si>
  <si>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</si>
  <si>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</si>
  <si>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</si>
  <si>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</si>
  <si>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</si>
  <si>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</si>
  <si>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</si>
  <si>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</si>
  <si>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</si>
  <si>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</si>
  <si>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</si>
  <si>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</si>
  <si>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</si>
  <si>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</si>
  <si>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</si>
  <si>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</si>
  <si>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</si>
  <si>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</si>
  <si>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</si>
  <si>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</si>
  <si>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</si>
  <si>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</si>
  <si>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</si>
  <si>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</si>
  <si>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</si>
  <si>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</si>
  <si>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</si>
  <si>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</si>
  <si>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</si>
  <si>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</si>
  <si>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</si>
  <si>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</si>
  <si>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</si>
  <si>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</si>
  <si>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</si>
  <si>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</si>
  <si>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</si>
  <si>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</si>
  <si>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</si>
  <si>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</si>
  <si>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</si>
  <si>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</si>
  <si>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</si>
  <si>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</si>
  <si>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</si>
  <si>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</si>
  <si>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</si>
  <si>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</si>
  <si>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</si>
  <si>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</si>
  <si>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</si>
  <si>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</si>
  <si>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</si>
  <si>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</si>
  <si>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</si>
  <si>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</si>
  <si>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</si>
  <si>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</si>
  <si>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</si>
  <si>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</si>
  <si>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</si>
  <si>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</si>
  <si>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</si>
  <si>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</si>
  <si>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</si>
  <si>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</si>
  <si>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</si>
  <si>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</si>
  <si>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</si>
  <si>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</si>
  <si>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</si>
  <si>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</si>
  <si>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</si>
  <si>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</si>
  <si>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</si>
  <si>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</si>
  <si>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</si>
  <si>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</si>
  <si>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</si>
  <si>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</si>
  <si>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</si>
  <si>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</si>
  <si>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</si>
  <si>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</si>
  <si>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</si>
  <si>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</si>
  <si>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</si>
  <si>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</si>
  <si>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</si>
  <si>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</si>
  <si>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</si>
  <si>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</si>
  <si>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</si>
  <si>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</si>
  <si>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</si>
  <si>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</si>
  <si>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</si>
  <si>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</si>
  <si>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</si>
  <si>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</si>
  <si>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</si>
  <si>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</si>
  <si>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</si>
  <si>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</si>
  <si>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</si>
  <si>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</si>
  <si>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</si>
  <si>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</si>
  <si>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</si>
  <si>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</si>
  <si>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</si>
  <si>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</si>
  <si>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</si>
  <si>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</si>
  <si>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</si>
  <si>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</si>
  <si>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</si>
  <si>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</si>
  <si>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</si>
  <si>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</si>
  <si>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</si>
  <si>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</si>
  <si>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</si>
  <si>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</si>
  <si>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</si>
  <si>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</si>
  <si>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</si>
  <si>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</si>
  <si>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</si>
  <si>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</si>
  <si>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</si>
  <si>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</si>
  <si>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</si>
  <si>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</si>
  <si>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</si>
  <si>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</si>
  <si>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</si>
  <si>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</si>
  <si>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</si>
  <si>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</si>
  <si>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</si>
  <si>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</si>
  <si>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</si>
  <si>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</si>
  <si>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</si>
  <si>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</si>
  <si>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</si>
  <si>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</si>
  <si>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</si>
  <si>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</si>
  <si>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</si>
  <si>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</si>
  <si>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</si>
  <si>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</si>
  <si>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</si>
  <si>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</si>
  <si>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</si>
  <si>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</si>
  <si>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</si>
  <si>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</si>
  <si>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</si>
  <si>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</si>
  <si>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</si>
  <si>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</si>
  <si>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</si>
  <si>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</si>
  <si>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</si>
  <si>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</si>
  <si>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</si>
  <si>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</si>
  <si>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</si>
  <si>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</si>
  <si>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</si>
  <si>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</si>
  <si>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</si>
  <si>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</si>
  <si>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</si>
  <si>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</si>
  <si>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</si>
  <si>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</si>
  <si>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</si>
  <si>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</si>
  <si>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</si>
  <si>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</si>
  <si>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</si>
  <si>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</si>
  <si>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</si>
  <si>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</si>
  <si>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</si>
  <si>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</si>
  <si>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</si>
  <si>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</si>
  <si>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</si>
  <si>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</si>
  <si>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</si>
  <si>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</si>
  <si>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</si>
  <si>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</si>
  <si>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</si>
  <si>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</si>
  <si>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</si>
  <si>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</si>
  <si>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</si>
  <si>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</si>
  <si>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</si>
  <si>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</si>
  <si>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</si>
  <si>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</si>
  <si>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</si>
  <si>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</si>
  <si>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</si>
  <si>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</si>
  <si>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</si>
  <si>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</si>
  <si>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</si>
  <si>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</si>
  <si>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</si>
  <si>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</si>
  <si>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</si>
  <si>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</si>
  <si>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</si>
  <si>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</si>
  <si>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</si>
  <si>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</si>
  <si>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</si>
  <si>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</si>
  <si>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</si>
  <si>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</si>
  <si>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</si>
  <si>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</si>
  <si>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</si>
  <si>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</si>
  <si>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</si>
  <si>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</si>
  <si>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</si>
  <si>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</si>
  <si>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</si>
  <si>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</si>
  <si>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</si>
  <si>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</si>
  <si>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</si>
  <si>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</si>
  <si>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</si>
  <si>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</si>
  <si>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</si>
  <si>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</si>
  <si>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</si>
  <si>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</si>
  <si>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</si>
  <si>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</si>
  <si>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</si>
  <si>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</si>
  <si>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</si>
  <si>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</si>
  <si>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</si>
  <si>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</si>
  <si>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</si>
  <si>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</si>
  <si>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</si>
  <si>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</si>
  <si>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</si>
  <si>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</si>
  <si>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</si>
  <si>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</si>
  <si>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</si>
  <si>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</si>
  <si>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</si>
  <si>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</si>
  <si>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</si>
  <si>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</si>
  <si>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</si>
  <si>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</si>
  <si>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</si>
  <si>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</si>
  <si>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</si>
  <si>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</si>
  <si>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</si>
  <si>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</si>
  <si>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</si>
  <si>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</si>
  <si>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</si>
  <si>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</si>
  <si>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</si>
  <si>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</si>
  <si>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</si>
  <si>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</si>
  <si>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</si>
  <si>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</si>
  <si>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</si>
  <si>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</si>
  <si>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</si>
  <si>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</si>
  <si>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</si>
  <si>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</si>
  <si>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</si>
  <si>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</si>
  <si>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</si>
  <si>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</si>
  <si>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</si>
  <si>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</si>
  <si>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</si>
  <si>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</si>
  <si>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</si>
  <si>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</si>
  <si>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</si>
  <si>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</si>
  <si>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</si>
  <si>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</si>
  <si>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</si>
  <si>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</si>
  <si>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</si>
  <si>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</si>
  <si>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</si>
  <si>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</si>
  <si>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</si>
  <si>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</si>
  <si>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</si>
  <si>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</si>
  <si>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</si>
  <si>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</si>
  <si>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</si>
  <si>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</si>
  <si>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</si>
  <si>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</si>
  <si>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</si>
  <si>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</si>
  <si>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</si>
  <si>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</si>
  <si>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</si>
  <si>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</si>
  <si>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</si>
  <si>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</si>
  <si>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</si>
  <si>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</si>
  <si>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</si>
  <si>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</si>
  <si>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</si>
  <si>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</si>
  <si>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</si>
  <si>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</si>
  <si>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</si>
  <si>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</si>
  <si>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</si>
  <si>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</si>
  <si>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</si>
  <si>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</si>
  <si>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</si>
  <si>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</si>
  <si>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</si>
  <si>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</si>
  <si>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</si>
  <si>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</si>
  <si>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</si>
  <si>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</si>
  <si>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</si>
  <si>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</si>
  <si>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</si>
  <si>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</si>
  <si>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</si>
  <si>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</si>
  <si>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</si>
  <si>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</si>
  <si>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</si>
  <si>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</si>
  <si>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</si>
  <si>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</si>
  <si>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</si>
  <si>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</si>
  <si>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</si>
  <si>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</si>
  <si>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</si>
  <si>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</si>
  <si>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</si>
  <si>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</si>
  <si>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</si>
  <si>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</si>
  <si>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</si>
  <si>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</si>
  <si>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</si>
  <si>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</si>
  <si>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</si>
  <si>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</si>
  <si>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</si>
  <si>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</si>
  <si>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</si>
  <si>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</si>
  <si>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</si>
  <si>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</si>
  <si>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</si>
  <si>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</si>
  <si>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</si>
  <si>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</si>
  <si>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</si>
  <si>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</si>
  <si>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</si>
  <si>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</si>
  <si>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</si>
  <si>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</si>
  <si>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</si>
  <si>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</si>
  <si>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</si>
  <si>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</si>
  <si>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</si>
  <si>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</si>
  <si>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</si>
  <si>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</si>
  <si>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</si>
  <si>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</si>
  <si>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</si>
  <si>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</si>
  <si>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</si>
  <si>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</si>
  <si>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</si>
  <si>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</si>
  <si>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</si>
  <si>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</si>
  <si>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</si>
  <si>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</si>
  <si>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</si>
  <si>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</si>
  <si>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</si>
  <si>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</si>
  <si>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</si>
  <si>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</si>
  <si>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</si>
  <si>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</si>
  <si>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</si>
  <si>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</si>
  <si>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</si>
  <si>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</si>
  <si>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</si>
  <si>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</si>
  <si>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</si>
  <si>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</si>
  <si>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</si>
  <si>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</si>
  <si>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</si>
  <si>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</si>
  <si>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</si>
  <si>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</si>
  <si>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</si>
  <si>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</si>
  <si>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</si>
  <si>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</si>
  <si>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</si>
  <si>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</si>
  <si>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</si>
  <si>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</si>
  <si>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</si>
  <si>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</si>
  <si>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</si>
  <si>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</si>
  <si>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</si>
  <si>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</si>
  <si>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</si>
  <si>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</si>
  <si>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</si>
  <si>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</si>
  <si>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</si>
  <si>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</si>
  <si>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</si>
  <si>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</si>
  <si>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</si>
  <si>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</si>
  <si>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</si>
  <si>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</si>
  <si>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</si>
  <si>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</si>
  <si>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</si>
  <si>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</si>
  <si>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</si>
  <si>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</si>
  <si>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</si>
  <si>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</si>
  <si>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</si>
  <si>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</si>
  <si>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</si>
  <si>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</si>
  <si>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</si>
  <si>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</si>
  <si>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</si>
  <si>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</si>
  <si>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</si>
  <si>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</si>
  <si>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</si>
  <si>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</si>
  <si>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</si>
  <si>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</si>
  <si>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</si>
  <si>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</si>
  <si>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</si>
  <si>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</si>
  <si>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</si>
  <si>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</si>
  <si>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</si>
  <si>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</si>
  <si>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</si>
  <si>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</si>
  <si>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</si>
  <si>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</si>
  <si>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</si>
  <si>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</si>
  <si>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</si>
  <si>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</si>
  <si>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</si>
  <si>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</si>
  <si>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</si>
  <si>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</si>
  <si>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</si>
  <si>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</si>
  <si>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</si>
  <si>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</si>
  <si>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</si>
  <si>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</si>
  <si>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</si>
  <si>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</si>
  <si>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</si>
  <si>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</si>
  <si>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</si>
  <si>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</si>
  <si>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</si>
  <si>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</si>
  <si>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</si>
  <si>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</si>
  <si>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</si>
  <si>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</si>
  <si>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</si>
  <si>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</si>
  <si>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</si>
  <si>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</si>
  <si>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</si>
  <si>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</si>
  <si>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</si>
  <si>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</si>
  <si>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</si>
  <si>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</si>
  <si>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</si>
  <si>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</si>
  <si>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</si>
  <si>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</si>
  <si>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</si>
  <si>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</si>
  <si>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</si>
  <si>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</si>
  <si>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</si>
  <si>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</si>
  <si>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</si>
  <si>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</si>
  <si>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</si>
  <si>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</si>
  <si>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</si>
  <si>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</si>
  <si>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</si>
  <si>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</si>
  <si>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</si>
  <si>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</si>
  <si>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</si>
  <si>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</si>
  <si>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</si>
  <si>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</si>
  <si>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</si>
  <si>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</si>
  <si>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</si>
  <si>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</si>
  <si>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</si>
  <si>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</si>
  <si>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</si>
  <si>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</si>
  <si>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</si>
  <si>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</si>
  <si>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</si>
  <si>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</si>
  <si>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</si>
  <si>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</si>
  <si>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</si>
  <si>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</si>
  <si>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</si>
  <si>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</si>
  <si>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</si>
  <si>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</si>
  <si>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</si>
  <si>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</si>
  <si>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</si>
  <si>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</si>
  <si>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</si>
  <si>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</si>
  <si>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</si>
  <si>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</si>
  <si>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</si>
  <si>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</si>
  <si>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</si>
  <si>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</si>
  <si>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</si>
  <si>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</si>
  <si>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</si>
  <si>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</si>
  <si>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</si>
  <si>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</si>
  <si>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</si>
  <si>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</si>
  <si>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</si>
  <si>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</si>
  <si>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</si>
  <si>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</si>
  <si>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</si>
  <si>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</si>
  <si>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</si>
  <si>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</si>
  <si>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</si>
  <si>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</si>
  <si>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</si>
  <si>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</si>
  <si>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</si>
  <si>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</si>
  <si>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</si>
  <si>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</si>
  <si>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</si>
  <si>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</si>
  <si>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</si>
  <si>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</si>
  <si>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</si>
  <si>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</si>
  <si>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</si>
  <si>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</si>
  <si>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</si>
  <si>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</si>
  <si>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</si>
  <si>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</si>
  <si>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</si>
  <si>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</si>
  <si>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</si>
  <si>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</si>
  <si>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</si>
  <si>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</si>
  <si>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</si>
  <si>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</si>
  <si>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</si>
  <si>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</si>
  <si>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</si>
  <si>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</si>
  <si>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</si>
  <si>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</si>
  <si>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</si>
  <si>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</si>
  <si>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</si>
  <si>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</si>
  <si>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</si>
  <si>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</si>
  <si>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</si>
  <si>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</si>
  <si>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</si>
  <si>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</si>
  <si>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</si>
  <si>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</si>
  <si>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</si>
  <si>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</si>
  <si>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</si>
  <si>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</si>
  <si>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</si>
  <si>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</si>
  <si>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</si>
  <si>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</si>
  <si>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</si>
  <si>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</si>
  <si>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</si>
  <si>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</si>
  <si>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</si>
  <si>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</si>
  <si>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</si>
  <si>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</si>
  <si>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</si>
  <si>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</si>
  <si>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</si>
  <si>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</si>
  <si>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</si>
  <si>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</si>
  <si>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</si>
  <si>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</si>
  <si>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</si>
  <si>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</si>
  <si>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</si>
  <si>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</si>
  <si>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</si>
  <si>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</si>
  <si>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</si>
  <si>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</si>
  <si>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</si>
  <si>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</si>
  <si>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</si>
  <si>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</si>
  <si>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</si>
  <si>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</si>
  <si>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</si>
  <si>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</si>
  <si>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</si>
  <si>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</si>
  <si>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</si>
  <si>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</si>
  <si>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</si>
  <si>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</si>
  <si>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</si>
  <si>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</si>
  <si>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</si>
  <si>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</si>
  <si>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</si>
  <si>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</si>
  <si>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</si>
  <si>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</si>
  <si>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</si>
  <si>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</si>
  <si>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</si>
  <si>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</si>
  <si>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</si>
  <si>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</si>
  <si>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</si>
  <si>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</si>
  <si>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</si>
  <si>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</si>
  <si>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</si>
  <si>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</si>
  <si>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</si>
  <si>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</si>
  <si>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</si>
  <si>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</si>
  <si>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</si>
  <si>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</si>
  <si>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</si>
  <si>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</si>
  <si>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</si>
  <si>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</si>
  <si>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</si>
  <si>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</si>
  <si>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</si>
  <si>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</si>
  <si>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</si>
  <si>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</si>
  <si>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</si>
  <si>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</si>
  <si>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</si>
  <si>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</si>
  <si>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</si>
  <si>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</si>
  <si>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</si>
  <si>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</si>
  <si>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</si>
  <si>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</si>
  <si>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</si>
  <si>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</si>
  <si>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</si>
  <si>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</si>
  <si>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</si>
  <si>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</si>
  <si>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</si>
  <si>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</si>
  <si>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</si>
  <si>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</si>
  <si>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</si>
  <si>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</si>
  <si>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</si>
  <si>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</si>
  <si>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</si>
  <si>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</si>
  <si>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</si>
  <si>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</si>
  <si>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</si>
  <si>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</si>
  <si>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</si>
  <si>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</si>
  <si>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</si>
  <si>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</si>
  <si>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</si>
  <si>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</si>
  <si>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</si>
  <si>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</si>
  <si>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</si>
  <si>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</si>
  <si>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</si>
  <si>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</si>
  <si>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</si>
  <si>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</si>
  <si>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</si>
  <si>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</si>
  <si>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</si>
  <si>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</si>
  <si>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</si>
  <si>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</si>
  <si>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</si>
  <si>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</si>
  <si>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</si>
  <si>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</si>
  <si>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</si>
  <si>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</si>
  <si>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</si>
  <si>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</si>
  <si>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</si>
  <si>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</si>
  <si>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</si>
  <si>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</si>
  <si>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</si>
  <si>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</si>
  <si>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</si>
  <si>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</si>
  <si>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</si>
  <si>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</si>
  <si>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</si>
  <si>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</si>
  <si>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</si>
  <si>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</si>
  <si>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</si>
  <si>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</si>
  <si>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</si>
  <si>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</si>
  <si>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</si>
  <si>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</si>
  <si>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</si>
  <si>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</si>
  <si>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</si>
  <si>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</si>
  <si>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</si>
  <si>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</si>
  <si>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</si>
  <si>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</si>
  <si>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</si>
  <si>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</si>
  <si>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</si>
  <si>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</si>
  <si>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</si>
  <si>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</si>
  <si>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</si>
  <si>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</si>
  <si>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</si>
  <si>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</si>
  <si>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</si>
  <si>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</si>
  <si>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</si>
  <si>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</si>
  <si>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</si>
  <si>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</si>
  <si>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</si>
  <si>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</si>
  <si>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</si>
  <si>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</si>
  <si>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</si>
  <si>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</si>
  <si>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</si>
  <si>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</si>
  <si>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</si>
  <si>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</si>
  <si>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</si>
  <si>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</si>
  <si>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</si>
  <si>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</si>
  <si>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</si>
  <si>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</si>
  <si>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</si>
  <si>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</si>
  <si>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</si>
  <si>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</si>
  <si>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</si>
  <si>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</si>
  <si>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</si>
  <si>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</si>
  <si>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</si>
  <si>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</si>
  <si>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</si>
  <si>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</si>
  <si>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</si>
  <si>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</si>
  <si>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</si>
  <si>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</si>
  <si>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</si>
  <si>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</si>
  <si>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</si>
  <si>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</si>
  <si>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</si>
  <si>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</si>
  <si>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</si>
  <si>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</si>
  <si>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</si>
  <si>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</si>
  <si>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</si>
  <si>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</si>
  <si>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</si>
  <si>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</si>
  <si>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</si>
  <si>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</si>
  <si>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</si>
  <si>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</si>
  <si>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</si>
  <si>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</si>
  <si>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</si>
  <si>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</si>
  <si>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</si>
  <si>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</si>
  <si>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</si>
  <si>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</si>
  <si>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</si>
  <si>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</si>
  <si>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</si>
  <si>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</si>
  <si>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</si>
  <si>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</si>
  <si>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</si>
  <si>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</si>
  <si>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</si>
  <si>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</si>
  <si>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</si>
  <si>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</si>
  <si>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</si>
  <si>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</si>
  <si>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</si>
  <si>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</si>
  <si>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</si>
  <si>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</si>
  <si>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</si>
  <si>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</si>
  <si>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</si>
  <si>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</si>
  <si>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</si>
  <si>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</si>
  <si>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</si>
  <si>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</si>
  <si>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</si>
  <si>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</si>
  <si>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</si>
  <si>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</si>
  <si>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</si>
  <si>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</si>
  <si>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</si>
  <si>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</si>
  <si>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</si>
  <si>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</si>
  <si>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</si>
  <si>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</si>
  <si>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</si>
  <si>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</si>
  <si>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</si>
  <si>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</si>
  <si>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</si>
  <si>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</si>
  <si>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</si>
  <si>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</si>
  <si>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</si>
  <si>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</si>
  <si>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</si>
  <si>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</si>
  <si>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</si>
  <si>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</si>
  <si>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</si>
  <si>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</si>
  <si>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</si>
  <si>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</si>
  <si>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</si>
  <si>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</si>
  <si>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</si>
  <si>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</si>
  <si>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</si>
  <si>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</si>
  <si>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</si>
  <si>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</si>
  <si>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</si>
  <si>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</si>
  <si>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</si>
  <si>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</si>
  <si>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</si>
  <si>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</si>
  <si>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</si>
  <si>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</si>
  <si>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</si>
  <si>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</si>
  <si>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</si>
  <si>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</si>
  <si>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</si>
  <si>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</si>
  <si>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</si>
  <si>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</si>
  <si>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</si>
  <si>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</si>
  <si>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</si>
  <si>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</si>
  <si>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</si>
  <si>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</si>
  <si>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</si>
  <si>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</si>
  <si>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</si>
  <si>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</si>
  <si>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</si>
  <si>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</si>
  <si>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</si>
  <si>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</si>
  <si>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</si>
  <si>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</si>
  <si>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</si>
  <si>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</si>
  <si>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</si>
  <si>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</si>
  <si>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</si>
  <si>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</si>
  <si>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</si>
  <si>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</si>
  <si>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</si>
  <si>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</si>
  <si>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</si>
  <si>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</si>
  <si>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</si>
  <si>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</si>
  <si>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</si>
  <si>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</si>
  <si>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</si>
  <si>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</si>
  <si>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</si>
  <si>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</si>
  <si>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</si>
  <si>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</si>
  <si>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</si>
  <si>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</si>
  <si>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</si>
  <si>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</si>
  <si>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</si>
  <si>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</si>
  <si>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</si>
  <si>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</si>
  <si>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</si>
  <si>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</si>
  <si>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</si>
  <si>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</si>
  <si>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</si>
  <si>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</si>
  <si>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</si>
  <si>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</si>
  <si>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</si>
  <si>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</si>
  <si>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</si>
  <si>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</si>
  <si>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</si>
  <si>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</si>
  <si>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</si>
  <si>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</si>
  <si>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</si>
  <si>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</si>
  <si>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</si>
  <si>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</si>
  <si>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</si>
  <si>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</si>
  <si>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</si>
  <si>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</si>
  <si>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</si>
  <si>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</si>
  <si>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</si>
  <si>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</si>
  <si>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</si>
  <si>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</si>
  <si>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</si>
  <si>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</si>
  <si>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</si>
  <si>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</si>
  <si>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</si>
  <si>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</si>
  <si>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</si>
  <si>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</si>
  <si>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</si>
  <si>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</si>
  <si>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</si>
  <si>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</si>
  <si>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</si>
  <si>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</si>
  <si>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</si>
  <si>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</si>
  <si>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</si>
  <si>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</si>
  <si>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</si>
  <si>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</si>
  <si>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</si>
  <si>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</si>
  <si>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</si>
  <si>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</si>
  <si>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</si>
  <si>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</si>
  <si>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</si>
  <si>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</si>
  <si>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</si>
  <si>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</si>
  <si>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</si>
  <si>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</si>
  <si>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</si>
  <si>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</si>
  <si>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</si>
  <si>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</si>
  <si>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</si>
  <si>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</si>
  <si>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</si>
  <si>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</si>
  <si>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</si>
  <si>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</si>
  <si>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</si>
  <si>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</si>
  <si>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</si>
  <si>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</si>
  <si>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</si>
  <si>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</si>
  <si>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</si>
  <si>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</si>
  <si>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</si>
  <si>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</si>
  <si>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</si>
  <si>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</si>
  <si>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</si>
  <si>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</si>
  <si>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</si>
  <si>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</si>
  <si>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</si>
  <si>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</si>
  <si>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</si>
  <si>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</si>
  <si>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</si>
  <si>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</si>
  <si>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</si>
  <si>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</si>
  <si>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</si>
  <si>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</si>
  <si>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</si>
  <si>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</si>
  <si>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</si>
  <si>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</si>
  <si>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</si>
  <si>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</si>
  <si>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</si>
  <si>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</si>
  <si>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</si>
  <si>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</si>
  <si>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</si>
  <si>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</si>
  <si>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</si>
  <si>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</si>
  <si>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</si>
  <si>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</si>
  <si>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</si>
  <si>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</si>
  <si>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</si>
  <si>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</si>
  <si>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</si>
  <si>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</si>
  <si>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</si>
  <si>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</si>
  <si>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</si>
  <si>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</si>
  <si>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</si>
  <si>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</si>
  <si>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</si>
  <si>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</si>
  <si>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</si>
  <si>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</si>
  <si>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</si>
  <si>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</si>
  <si>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</si>
  <si>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</si>
  <si>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</si>
  <si>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</si>
  <si>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</si>
  <si>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</si>
  <si>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</si>
  <si>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</si>
  <si>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</si>
  <si>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</si>
  <si>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</si>
  <si>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</si>
  <si>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</si>
  <si>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</si>
  <si>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</si>
  <si>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</si>
  <si>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</si>
  <si>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</si>
  <si>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</si>
  <si>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</si>
  <si>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</si>
  <si>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</si>
  <si>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</si>
  <si>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</si>
  <si>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</si>
  <si>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</si>
  <si>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</si>
  <si>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</si>
  <si>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</si>
  <si>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</si>
  <si>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</si>
  <si>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</si>
  <si>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</si>
  <si>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</si>
  <si>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</si>
  <si>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</si>
  <si>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</si>
  <si>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</si>
  <si>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</si>
  <si>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</si>
  <si>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</si>
  <si>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</si>
  <si>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</si>
  <si>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</si>
  <si>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</si>
  <si>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</si>
  <si>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</si>
  <si>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</si>
  <si>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</si>
  <si>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</si>
  <si>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</si>
  <si>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</si>
  <si>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</si>
  <si>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</si>
  <si>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</si>
  <si>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</si>
  <si>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</si>
  <si>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</si>
  <si>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</si>
  <si>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</si>
  <si>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</si>
  <si>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</si>
  <si>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</si>
  <si>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</si>
  <si>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</si>
  <si>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</si>
  <si>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</si>
  <si>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</si>
  <si>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</si>
  <si>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</si>
  <si>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</si>
  <si>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</si>
  <si>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</si>
  <si>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</si>
  <si>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</si>
  <si>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</si>
  <si>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</si>
  <si>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</si>
  <si>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</si>
  <si>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</si>
  <si>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</si>
  <si>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</si>
  <si>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</si>
  <si>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</si>
  <si>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</si>
  <si>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</si>
  <si>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</si>
  <si>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</si>
  <si>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</si>
  <si>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</si>
  <si>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</si>
  <si>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</si>
  <si>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</si>
  <si>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</si>
  <si>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</si>
  <si>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</si>
  <si>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</si>
  <si>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</si>
  <si>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</si>
  <si>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</si>
  <si>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</si>
  <si>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</si>
  <si>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</si>
  <si>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</si>
  <si>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</si>
  <si>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</si>
  <si>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</si>
  <si>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</si>
  <si>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</si>
  <si>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</si>
  <si>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</si>
  <si>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</si>
  <si>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</si>
  <si>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</si>
  <si>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</si>
  <si>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</si>
  <si>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</si>
  <si>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</si>
  <si>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</si>
  <si>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</si>
  <si>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</si>
  <si>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</si>
  <si>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</si>
  <si>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</si>
  <si>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</si>
  <si>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</si>
  <si>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</si>
  <si>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</si>
  <si>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</si>
  <si>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</si>
  <si>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</si>
  <si>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</si>
  <si>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</si>
  <si>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</si>
  <si>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</si>
  <si>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</si>
  <si>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</si>
  <si>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</si>
  <si>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</si>
  <si>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</si>
  <si>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</si>
  <si>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</si>
  <si>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</si>
  <si>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</si>
  <si>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</si>
  <si>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</si>
  <si>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</si>
  <si>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</si>
  <si>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</si>
  <si>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</si>
  <si>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</si>
  <si>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</si>
  <si>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</si>
  <si>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</si>
  <si>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</si>
  <si>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</si>
  <si>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</si>
  <si>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</si>
  <si>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</si>
  <si>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</si>
  <si>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</si>
  <si>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</si>
  <si>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</si>
  <si>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</si>
  <si>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</si>
  <si>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</si>
  <si>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</si>
  <si>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</si>
  <si>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</si>
  <si>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</si>
  <si>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</si>
  <si>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</si>
  <si>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</si>
  <si>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</si>
  <si>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</si>
  <si>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</si>
  <si>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</si>
  <si>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</si>
  <si>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</si>
  <si>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</si>
  <si>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</si>
  <si>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</si>
  <si>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</si>
  <si>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</si>
  <si>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</si>
  <si>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</si>
  <si>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</si>
  <si>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</si>
  <si>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</si>
  <si>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</si>
  <si>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</si>
  <si>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</si>
  <si>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</si>
  <si>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</si>
  <si>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</si>
  <si>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</si>
  <si>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</si>
  <si>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</si>
  <si>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</si>
  <si>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</si>
  <si>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</si>
  <si>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</si>
  <si>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</si>
  <si>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</si>
  <si>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</si>
  <si>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</si>
  <si>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</si>
  <si>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</si>
  <si>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</si>
  <si>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</si>
  <si>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</si>
  <si>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</si>
  <si>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</si>
  <si>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</si>
  <si>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</si>
  <si>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</si>
  <si>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</si>
  <si>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</si>
  <si>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</si>
  <si>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</si>
  <si>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</si>
  <si>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</si>
  <si>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</si>
  <si>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</si>
  <si>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</si>
  <si>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</si>
  <si>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</si>
  <si>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</si>
  <si>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</si>
  <si>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</si>
  <si>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</si>
  <si>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</si>
  <si>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</si>
  <si>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</si>
  <si>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</si>
  <si>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</si>
  <si>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</si>
  <si>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</si>
  <si>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</si>
  <si>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</si>
  <si>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</si>
  <si>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</si>
  <si>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</si>
  <si>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</si>
  <si>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</si>
  <si>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</si>
  <si>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</si>
  <si>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</si>
  <si>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</si>
  <si>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</si>
  <si>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</si>
  <si>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</si>
  <si>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</si>
  <si>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</si>
  <si>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</si>
  <si>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</si>
  <si>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</si>
  <si>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</si>
  <si>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</si>
  <si>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</si>
  <si>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</si>
  <si>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</si>
  <si>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</si>
  <si>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</si>
  <si>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</si>
  <si>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</si>
  <si>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</si>
  <si>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</si>
  <si>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</si>
  <si>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</si>
  <si>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</si>
  <si>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</si>
  <si>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</si>
  <si>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</si>
  <si>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</si>
  <si>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</si>
  <si>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</si>
  <si>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</si>
  <si>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</si>
  <si>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</si>
  <si>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</si>
  <si>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</si>
  <si>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</si>
  <si>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</si>
  <si>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</si>
  <si>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</si>
  <si>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</si>
  <si>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</si>
  <si>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</si>
  <si>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</si>
  <si>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</si>
  <si>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</si>
  <si>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</si>
  <si>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</si>
  <si>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</si>
  <si>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</si>
  <si>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</si>
  <si>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</si>
  <si>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</si>
  <si>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</si>
  <si>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</si>
  <si>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</si>
  <si>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</si>
  <si>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</si>
  <si>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</si>
  <si>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</si>
  <si>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</si>
  <si>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</si>
  <si>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</si>
  <si>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</si>
  <si>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</si>
  <si>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</si>
  <si>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</si>
  <si>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</si>
  <si>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</si>
  <si>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</si>
  <si>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</si>
  <si>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</si>
  <si>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</si>
  <si>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</si>
  <si>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</si>
  <si>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</si>
  <si>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</si>
  <si>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</si>
  <si>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</si>
  <si>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</si>
  <si>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</si>
  <si>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</si>
  <si>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</si>
  <si>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</si>
  <si>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</si>
  <si>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</si>
  <si>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</si>
  <si>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</si>
  <si>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</si>
  <si>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</si>
  <si>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</si>
  <si>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</si>
  <si>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</si>
  <si>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</si>
  <si>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</si>
  <si>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</si>
  <si>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</si>
  <si>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</si>
  <si>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</si>
  <si>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</si>
  <si>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</si>
  <si>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</si>
  <si>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</si>
  <si>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</si>
  <si>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</si>
  <si>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</si>
  <si>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</si>
  <si>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</si>
  <si>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</si>
  <si>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</si>
  <si>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</si>
  <si>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</si>
  <si>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</si>
  <si>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</si>
  <si>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</si>
  <si>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</si>
  <si>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</si>
  <si>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</si>
  <si>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</si>
  <si>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</si>
  <si>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</si>
  <si>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</si>
  <si>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</si>
  <si>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</si>
  <si>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</si>
  <si>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</si>
  <si>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</si>
  <si>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</si>
  <si>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</si>
  <si>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</si>
  <si>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</si>
  <si>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</si>
  <si>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</si>
  <si>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</si>
  <si>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</si>
  <si>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</si>
  <si>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</si>
  <si>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</si>
  <si>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</si>
  <si>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</si>
  <si>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</si>
  <si>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</si>
  <si>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</si>
  <si>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</si>
  <si>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</si>
  <si>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</si>
  <si>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</si>
  <si>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</si>
  <si>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</si>
  <si>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</si>
  <si>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</si>
  <si>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</si>
  <si>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</si>
  <si>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</si>
  <si>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</si>
  <si>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</si>
  <si>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</si>
  <si>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</si>
  <si>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</si>
  <si>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</si>
  <si>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</si>
  <si>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</si>
  <si>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</si>
  <si>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</si>
  <si>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</si>
  <si>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</si>
  <si>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</si>
  <si>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</si>
  <si>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</si>
  <si>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</si>
  <si>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</si>
  <si>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</si>
  <si>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</si>
  <si>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</si>
  <si>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</si>
  <si>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</si>
  <si>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</si>
  <si>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</si>
  <si>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</si>
  <si>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</si>
  <si>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</si>
  <si>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</si>
  <si>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</si>
  <si>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</si>
  <si>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</si>
  <si>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</si>
  <si>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</si>
  <si>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</si>
  <si>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</si>
  <si>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</si>
  <si>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</si>
  <si>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</si>
  <si>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</si>
  <si>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</si>
  <si>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</si>
  <si>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</si>
  <si>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</si>
  <si>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</si>
  <si>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</si>
  <si>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</si>
  <si>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</si>
  <si>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</si>
  <si>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</si>
  <si>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</si>
  <si>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</si>
  <si>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</si>
  <si>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</si>
  <si>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</si>
  <si>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</si>
  <si>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</si>
  <si>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</si>
  <si>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</si>
  <si>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</si>
  <si>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</si>
  <si>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</si>
  <si>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</si>
  <si>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</si>
  <si>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</si>
  <si>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</si>
  <si>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</si>
  <si>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</si>
  <si>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</si>
  <si>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</si>
  <si>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</si>
  <si>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</si>
  <si>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</si>
  <si>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</si>
  <si>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</si>
  <si>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</si>
  <si>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</si>
  <si>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</si>
  <si>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</si>
  <si>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</si>
  <si>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</si>
  <si>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</si>
  <si>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</si>
  <si>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</si>
  <si>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</si>
  <si>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</si>
  <si>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</si>
  <si>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</si>
  <si>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</si>
  <si>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</si>
  <si>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</si>
  <si>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</si>
  <si>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</si>
  <si>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</si>
  <si>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</si>
  <si>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</si>
  <si>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</si>
  <si>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</si>
  <si>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</si>
  <si>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</si>
  <si>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</si>
  <si>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</si>
  <si>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</si>
  <si>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</si>
  <si>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</si>
  <si>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</si>
  <si>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</si>
  <si>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</si>
  <si>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</si>
  <si>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</si>
  <si>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</si>
  <si>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</si>
  <si>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</si>
  <si>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</si>
  <si>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</si>
  <si>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</si>
  <si>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</si>
  <si>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</si>
  <si>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</si>
  <si>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</si>
  <si>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</si>
  <si>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</si>
  <si>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</si>
  <si>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</si>
  <si>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</si>
  <si>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</si>
  <si>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</si>
  <si>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</si>
  <si>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</si>
  <si>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</si>
  <si>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</si>
  <si>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</si>
  <si>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</si>
  <si>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</si>
  <si>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</si>
  <si>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</si>
  <si>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</si>
  <si>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</si>
  <si>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</si>
  <si>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</si>
  <si>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</si>
  <si>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</si>
  <si>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</si>
  <si>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</si>
  <si>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</si>
  <si>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</si>
  <si>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</si>
  <si>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</si>
  <si>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</si>
  <si>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</si>
  <si>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</si>
  <si>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</si>
  <si>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</si>
  <si>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</si>
  <si>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</si>
  <si>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</si>
  <si>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</si>
  <si>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</si>
  <si>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</si>
  <si>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</si>
  <si>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</si>
  <si>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</si>
  <si>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</si>
  <si>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</si>
  <si>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</si>
  <si>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</si>
  <si>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</si>
  <si>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</si>
  <si>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</si>
  <si>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</si>
  <si>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</si>
  <si>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</si>
  <si>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</si>
  <si>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</si>
  <si>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</si>
  <si>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</si>
  <si>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</si>
  <si>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</si>
  <si>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</si>
  <si>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</si>
  <si>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</si>
  <si>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</si>
  <si>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</si>
  <si>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</si>
  <si>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</si>
  <si>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</si>
  <si>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</si>
  <si>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</si>
  <si>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</si>
  <si>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</si>
  <si>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</si>
  <si>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</si>
  <si>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</si>
  <si>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</si>
  <si>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</si>
  <si>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</si>
  <si>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</si>
  <si>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</si>
  <si>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</si>
  <si>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</si>
  <si>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</si>
  <si>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</si>
  <si>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</si>
  <si>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</si>
  <si>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</si>
  <si>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</si>
  <si>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</si>
  <si>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</si>
  <si>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</si>
  <si>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</si>
  <si>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</si>
  <si>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</si>
  <si>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</si>
  <si>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</si>
  <si>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</si>
  <si>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</si>
  <si>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</si>
  <si>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</si>
  <si>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</si>
  <si>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</si>
  <si>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</si>
  <si>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</si>
  <si>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</si>
  <si>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</si>
  <si>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</si>
  <si>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</si>
  <si>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</si>
  <si>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</si>
  <si>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</si>
  <si>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</si>
  <si>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</si>
  <si>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</si>
  <si>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</si>
  <si>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</si>
  <si>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</si>
  <si>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</si>
  <si>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</si>
  <si>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</si>
  <si>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</si>
  <si>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</si>
  <si>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</si>
  <si>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</si>
  <si>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</si>
  <si>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</si>
  <si>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</si>
  <si>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</si>
  <si>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</si>
  <si>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</si>
  <si>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</si>
  <si>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</si>
  <si>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</si>
  <si>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</si>
  <si>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</si>
  <si>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</si>
  <si>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</si>
  <si>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</si>
  <si>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</si>
  <si>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</si>
  <si>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</si>
  <si>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</si>
  <si>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</si>
  <si>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</si>
  <si>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</si>
  <si>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</si>
  <si>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</si>
  <si>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</si>
  <si>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</si>
  <si>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</si>
  <si>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</si>
  <si>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</si>
  <si>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</si>
  <si>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</si>
  <si>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</si>
  <si>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</si>
  <si>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</si>
  <si>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</si>
  <si>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</si>
  <si>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</si>
  <si>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</si>
  <si>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</si>
  <si>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</si>
  <si>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</si>
  <si>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</si>
  <si>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</si>
  <si>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</si>
  <si>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</si>
  <si>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</si>
  <si>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</si>
  <si>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</si>
  <si>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</si>
  <si>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</si>
  <si>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</si>
  <si>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</si>
  <si>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</si>
  <si>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</si>
  <si>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</si>
  <si>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</si>
  <si>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</si>
  <si>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</si>
  <si>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</si>
  <si>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</si>
  <si>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</si>
  <si>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</si>
  <si>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</si>
  <si>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</si>
  <si>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</si>
  <si>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</si>
  <si>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</si>
  <si>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</si>
  <si>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</si>
  <si>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</si>
  <si>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</si>
  <si>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</si>
  <si>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</si>
  <si>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</si>
  <si>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</si>
  <si>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</si>
  <si>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</si>
  <si>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</si>
  <si>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</si>
  <si>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</si>
  <si>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</si>
  <si>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</si>
  <si>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</si>
  <si>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</si>
  <si>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</si>
  <si>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</si>
  <si>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</si>
  <si>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</si>
  <si>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</si>
  <si>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</si>
  <si>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</si>
  <si>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</si>
  <si>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</si>
  <si>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</si>
  <si>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</si>
  <si>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</si>
  <si>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</si>
  <si>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</si>
  <si>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</si>
  <si>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</si>
  <si>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</si>
  <si>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</si>
  <si>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</si>
  <si>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</si>
  <si>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</si>
  <si>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</si>
  <si>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</si>
  <si>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</si>
  <si>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</si>
  <si>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</si>
  <si>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</si>
  <si>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</si>
  <si>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</si>
  <si>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</si>
  <si>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</si>
  <si>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</si>
  <si>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</si>
  <si>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</si>
  <si>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</si>
  <si>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</si>
  <si>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</si>
  <si>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</si>
  <si>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</si>
  <si>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</si>
  <si>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</si>
  <si>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</si>
  <si>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</si>
  <si>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</si>
  <si>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</si>
  <si>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</si>
  <si>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</si>
  <si>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</si>
  <si>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</si>
  <si>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</si>
  <si>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</si>
  <si>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</si>
  <si>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</si>
  <si>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</si>
  <si>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</si>
  <si>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</si>
  <si>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</si>
  <si>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</si>
  <si>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</si>
  <si>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</si>
  <si>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</si>
  <si>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</si>
  <si>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</si>
  <si>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</si>
  <si>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</si>
  <si>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</si>
  <si>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</si>
  <si>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</si>
  <si>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</si>
  <si>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</si>
  <si>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</si>
  <si>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</si>
  <si>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</si>
  <si>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</si>
  <si>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</si>
  <si>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</si>
  <si>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</si>
  <si>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</si>
  <si>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</si>
  <si>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</si>
  <si>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</si>
  <si>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</si>
  <si>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</si>
  <si>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</si>
  <si>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</si>
  <si>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</si>
  <si>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</si>
  <si>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</si>
  <si>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</si>
  <si>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</si>
  <si>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</si>
  <si>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</si>
  <si>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</si>
  <si>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</si>
  <si>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</si>
  <si>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</si>
  <si>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</si>
  <si>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</si>
  <si>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</si>
  <si>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</si>
  <si>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</si>
  <si>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</si>
  <si>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</si>
  <si>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</si>
  <si>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</si>
  <si>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</si>
  <si>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</si>
  <si>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</si>
  <si>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</si>
  <si>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</si>
  <si>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</si>
  <si>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</si>
  <si>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</si>
  <si>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</si>
  <si>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</si>
  <si>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</si>
  <si>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</si>
  <si>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</si>
  <si>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</si>
  <si>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</si>
  <si>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</si>
  <si>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</si>
  <si>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</si>
  <si>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</si>
  <si>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</si>
  <si>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</si>
  <si>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</si>
  <si>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</si>
  <si>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</si>
  <si>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</si>
  <si>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</si>
  <si>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</si>
  <si>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</si>
  <si>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</si>
  <si>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</si>
  <si>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</si>
  <si>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</si>
  <si>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</si>
  <si>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</si>
  <si>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</si>
  <si>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</si>
  <si>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</si>
  <si>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</si>
  <si>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</si>
  <si>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</si>
  <si>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</si>
  <si>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</si>
  <si>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</si>
  <si>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</si>
  <si>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</si>
  <si>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</si>
  <si>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</si>
  <si>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</si>
  <si>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</si>
  <si>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</si>
  <si>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</si>
  <si>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</si>
  <si>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</si>
  <si>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</si>
  <si>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</si>
  <si>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</si>
  <si>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</si>
  <si>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</si>
  <si>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</si>
  <si>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</si>
  <si>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</si>
  <si>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</si>
  <si>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</si>
  <si>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</si>
  <si>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</si>
  <si>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</si>
  <si>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</si>
  <si>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</si>
  <si>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</si>
  <si>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</si>
  <si>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</si>
  <si>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</si>
  <si>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</si>
  <si>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</si>
  <si>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</si>
  <si>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</si>
  <si>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</si>
  <si>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</si>
  <si>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</si>
  <si>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</si>
  <si>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</si>
  <si>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</si>
  <si>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</si>
  <si>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</si>
  <si>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</si>
  <si>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</si>
  <si>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</si>
  <si>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</si>
  <si>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</si>
  <si>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</si>
  <si>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</si>
  <si>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</si>
  <si>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</si>
  <si>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</si>
  <si>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</si>
  <si>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</si>
  <si>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</si>
  <si>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</si>
  <si>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</si>
  <si>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</si>
  <si>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</si>
  <si>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</si>
  <si>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</si>
  <si>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</si>
  <si>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</si>
  <si>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</si>
  <si>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</si>
  <si>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</si>
  <si>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</si>
  <si>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</si>
  <si>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</si>
  <si>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</si>
  <si>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</si>
  <si>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</si>
  <si>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</si>
  <si>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</si>
  <si>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</si>
  <si>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</si>
  <si>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</si>
  <si>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</si>
  <si>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</si>
  <si>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</si>
  <si>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</si>
  <si>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</si>
  <si>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</si>
  <si>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</si>
  <si>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</si>
  <si>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</si>
  <si>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</si>
  <si>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</si>
  <si>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</si>
  <si>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</si>
  <si>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</si>
  <si>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</si>
  <si>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</si>
  <si>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</si>
  <si>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</si>
  <si>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</si>
  <si>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</si>
  <si>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</si>
  <si>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</si>
  <si>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</si>
  <si>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</si>
  <si>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</si>
  <si>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</si>
  <si>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</si>
  <si>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</si>
  <si>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</si>
  <si>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</si>
  <si>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</si>
  <si>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</si>
  <si>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</si>
  <si>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</si>
  <si>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</si>
  <si>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</si>
  <si>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</si>
  <si>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</si>
  <si>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</si>
  <si>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</si>
  <si>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</si>
  <si>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</si>
  <si>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</si>
  <si>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</si>
  <si>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</si>
  <si>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</si>
  <si>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</si>
  <si>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</si>
  <si>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</si>
  <si>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</si>
  <si>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</si>
  <si>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</si>
  <si>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</si>
  <si>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</si>
  <si>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</si>
  <si>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</si>
  <si>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</si>
  <si>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</si>
  <si>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</si>
  <si>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</si>
  <si>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</si>
  <si>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</si>
  <si>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</si>
  <si>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</si>
  <si>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</si>
  <si>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</si>
  <si>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</si>
  <si>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</si>
  <si>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</si>
  <si>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</si>
  <si>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</si>
  <si>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</si>
  <si>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</si>
  <si>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</si>
  <si>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</si>
  <si>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</si>
  <si>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</si>
  <si>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</si>
  <si>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</si>
  <si>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</si>
  <si>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</si>
  <si>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</si>
  <si>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</si>
  <si>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</si>
  <si>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</si>
  <si>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</si>
  <si>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</si>
  <si>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</si>
  <si>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</si>
  <si>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</si>
  <si>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</si>
  <si>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</si>
  <si>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</si>
  <si>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</si>
  <si>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</si>
  <si>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</si>
  <si>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</si>
  <si>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</si>
  <si>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</si>
  <si>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</si>
  <si>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</si>
  <si>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</si>
  <si>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</si>
  <si>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</si>
  <si>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</si>
  <si>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</si>
  <si>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</si>
  <si>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</si>
  <si>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</si>
  <si>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</si>
  <si>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</si>
  <si>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</si>
  <si>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</si>
  <si>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</si>
  <si>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</si>
  <si>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</si>
  <si>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</si>
  <si>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</si>
  <si>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</si>
  <si>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</si>
  <si>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</si>
  <si>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</si>
  <si>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</si>
  <si>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</si>
  <si>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</si>
  <si>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</si>
  <si>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</si>
  <si>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</si>
  <si>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</si>
  <si>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</si>
  <si>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</si>
  <si>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</si>
  <si>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</si>
  <si>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</si>
  <si>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</si>
  <si>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</si>
  <si>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</si>
  <si>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</si>
  <si>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</si>
  <si>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</si>
  <si>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</si>
  <si>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</si>
  <si>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</si>
  <si>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</si>
  <si>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</si>
  <si>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</si>
  <si>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</si>
  <si>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</si>
  <si>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</si>
  <si>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</si>
  <si>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</si>
  <si>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</si>
  <si>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</si>
  <si>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</si>
  <si>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</si>
  <si>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</si>
  <si>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</si>
  <si>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</si>
  <si>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</si>
  <si>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</si>
  <si>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</si>
  <si>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</si>
  <si>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</si>
  <si>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</si>
  <si>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</si>
  <si>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</si>
  <si>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</si>
  <si>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</si>
  <si>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</si>
  <si>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</si>
  <si>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</si>
  <si>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</si>
  <si>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</si>
  <si>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</si>
  <si>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</si>
  <si>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</si>
  <si>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</si>
  <si>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</si>
  <si>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</si>
  <si>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</si>
  <si>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</si>
  <si>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</si>
  <si>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</si>
  <si>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</si>
  <si>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</si>
  <si>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</si>
  <si>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</si>
  <si>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</si>
  <si>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</si>
  <si>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</si>
  <si>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</si>
  <si>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</si>
  <si>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</si>
  <si>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</si>
  <si>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</si>
  <si>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</si>
  <si>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</si>
  <si>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</si>
  <si>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</si>
  <si>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</si>
  <si>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</si>
  <si>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</si>
  <si>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</si>
  <si>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</si>
  <si>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</si>
  <si>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</si>
  <si>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</si>
  <si>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</si>
  <si>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</si>
  <si>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</si>
  <si>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</si>
  <si>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</si>
  <si>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</si>
  <si>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</si>
  <si>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</si>
  <si>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</si>
  <si>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</si>
  <si>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</si>
  <si>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</si>
  <si>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</si>
  <si>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</si>
  <si>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</si>
  <si>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</si>
  <si>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</si>
  <si>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</si>
  <si>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</si>
  <si>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</si>
  <si>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</si>
  <si>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</si>
  <si>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</si>
  <si>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</si>
  <si>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</si>
  <si>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</si>
  <si>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</si>
  <si>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</si>
  <si>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</si>
  <si>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</si>
  <si>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</si>
  <si>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</si>
  <si>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</si>
  <si>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</si>
  <si>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</si>
  <si>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</si>
  <si>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</si>
  <si>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</si>
  <si>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</si>
  <si>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</si>
  <si>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</si>
  <si>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</si>
  <si>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</si>
  <si>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</si>
  <si>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</si>
  <si>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</si>
  <si>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</si>
  <si>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</si>
  <si>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</si>
  <si>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</si>
  <si>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</si>
  <si>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</si>
  <si>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</si>
  <si>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</si>
  <si>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</si>
  <si>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</si>
  <si>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</si>
  <si>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</si>
  <si>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</si>
  <si>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</si>
  <si>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</si>
  <si>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</si>
  <si>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</si>
  <si>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</si>
  <si>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</si>
  <si>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</si>
  <si>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</si>
  <si>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</si>
  <si>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</si>
  <si>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</si>
  <si>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</si>
  <si>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</si>
  <si>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</si>
  <si>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</si>
  <si>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</si>
  <si>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</si>
  <si>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</si>
  <si>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</si>
  <si>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</si>
  <si>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</si>
  <si>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</si>
  <si>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</si>
  <si>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</si>
  <si>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</si>
  <si>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</si>
  <si>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</si>
  <si>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</si>
  <si>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</si>
  <si>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</si>
  <si>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</si>
  <si>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</si>
  <si>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</si>
  <si>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</si>
  <si>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</si>
  <si>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</si>
  <si>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</si>
  <si>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</si>
  <si>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</si>
  <si>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</si>
  <si>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</si>
  <si>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</si>
  <si>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</si>
  <si>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</si>
  <si>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</si>
  <si>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</si>
  <si>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</si>
  <si>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</si>
  <si>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</si>
  <si>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</si>
  <si>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</si>
  <si>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</si>
  <si>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</si>
  <si>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</si>
  <si>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</si>
  <si>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</si>
  <si>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</si>
  <si>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</si>
  <si>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</si>
  <si>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</si>
  <si>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</si>
  <si>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</si>
  <si>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</si>
  <si>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</si>
  <si>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</si>
  <si>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</si>
  <si>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</si>
  <si>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</si>
  <si>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</si>
  <si>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</si>
  <si>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</si>
  <si>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</si>
  <si>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</si>
  <si>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</si>
  <si>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</si>
  <si>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</si>
  <si>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</si>
  <si>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</si>
  <si>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</si>
  <si>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</si>
  <si>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</si>
  <si>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</si>
  <si>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</si>
  <si>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</si>
  <si>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</si>
  <si>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</si>
  <si>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</si>
  <si>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</si>
  <si>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</si>
  <si>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</si>
  <si>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</si>
  <si>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</si>
  <si>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</si>
  <si>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</si>
  <si>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</si>
  <si>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</si>
  <si>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</si>
  <si>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</si>
  <si>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</si>
  <si>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</si>
  <si>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</si>
  <si>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</si>
  <si>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</si>
  <si>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</si>
  <si>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</si>
  <si>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</si>
  <si>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</si>
  <si>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</si>
  <si>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</si>
  <si>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</si>
  <si>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</si>
  <si>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</si>
  <si>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</si>
  <si>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</si>
  <si>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</si>
  <si>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</si>
  <si>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</si>
  <si>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</si>
  <si>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</si>
  <si>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</si>
  <si>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</si>
  <si>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</si>
  <si>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</si>
  <si>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</si>
  <si>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</si>
  <si>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</si>
  <si>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</si>
  <si>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</si>
  <si>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</si>
  <si>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</si>
  <si>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</si>
  <si>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</si>
  <si>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</si>
  <si>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</si>
  <si>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</si>
  <si>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</si>
  <si>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</si>
  <si>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</si>
  <si>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</si>
  <si>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</si>
  <si>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</si>
  <si>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</si>
  <si>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</si>
  <si>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</si>
  <si>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</si>
  <si>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</si>
  <si>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</si>
  <si>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</si>
  <si>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</si>
  <si>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</si>
  <si>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</si>
  <si>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</si>
  <si>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</si>
  <si>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</si>
  <si>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</si>
  <si>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</si>
  <si>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</si>
  <si>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</si>
  <si>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</si>
  <si>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</si>
  <si>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</si>
  <si>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</si>
  <si>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</si>
  <si>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</si>
  <si>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</si>
  <si>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</si>
  <si>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</si>
  <si>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</si>
  <si>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</si>
  <si>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</si>
  <si>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</si>
  <si>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</si>
  <si>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</si>
  <si>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</si>
  <si>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</si>
  <si>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</si>
  <si>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</si>
  <si>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</si>
  <si>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</si>
  <si>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</si>
  <si>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</si>
  <si>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</si>
  <si>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</si>
  <si>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</si>
  <si>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</si>
  <si>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</si>
  <si>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</si>
  <si>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</si>
  <si>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</si>
  <si>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</si>
  <si>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</si>
  <si>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</si>
  <si>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</si>
  <si>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</si>
  <si>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</si>
  <si>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</si>
  <si>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</si>
  <si>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</si>
  <si>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</si>
  <si>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</si>
  <si>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</si>
  <si>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</si>
  <si>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</si>
  <si>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</si>
  <si>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</si>
  <si>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</si>
  <si>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</si>
  <si>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</si>
  <si>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</si>
  <si>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</si>
  <si>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</si>
  <si>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</si>
  <si>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</si>
  <si>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</si>
  <si>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</si>
  <si>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</si>
  <si>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</si>
  <si>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</si>
  <si>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</si>
  <si>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</si>
  <si>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</si>
  <si>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</si>
  <si>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</si>
  <si>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</si>
  <si>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</si>
  <si>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</si>
  <si>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</si>
  <si>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</si>
  <si>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</si>
  <si>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</si>
  <si>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</si>
  <si>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</si>
  <si>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</si>
  <si>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</si>
  <si>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</si>
  <si>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</si>
  <si>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</si>
  <si>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</si>
  <si>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</si>
  <si>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</si>
  <si>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</si>
  <si>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</si>
  <si>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</si>
  <si>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</si>
  <si>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</si>
  <si>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</si>
  <si>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</si>
  <si>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</si>
  <si>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</si>
  <si>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</si>
  <si>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</si>
  <si>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</si>
  <si>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</si>
  <si>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</si>
  <si>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</si>
  <si>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</si>
  <si>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</si>
  <si>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</si>
  <si>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</si>
  <si>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</si>
  <si>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</si>
  <si>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</si>
  <si>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</si>
  <si>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</si>
  <si>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</si>
  <si>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</si>
  <si>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</si>
  <si>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</si>
  <si>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</si>
  <si>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</si>
  <si>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</si>
  <si>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</si>
  <si>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</si>
  <si>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</si>
  <si>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</si>
  <si>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</si>
  <si>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</si>
  <si>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</si>
  <si>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</si>
  <si>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</si>
  <si>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</si>
  <si>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</si>
  <si>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</si>
  <si>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</si>
  <si>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</si>
  <si>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</si>
  <si>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</si>
  <si>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</si>
  <si>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</si>
  <si>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</si>
  <si>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</si>
  <si>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</si>
  <si>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</si>
  <si>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</si>
  <si>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</si>
  <si>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</si>
  <si>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</si>
  <si>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</si>
  <si>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</si>
  <si>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</si>
  <si>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</si>
  <si>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</si>
  <si>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</si>
  <si>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</si>
  <si>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</si>
  <si>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</si>
  <si>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</si>
  <si>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</si>
  <si>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</si>
  <si>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</si>
  <si>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</si>
  <si>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</si>
  <si>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</si>
  <si>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</si>
  <si>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</si>
  <si>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</si>
  <si>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</si>
  <si>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</si>
  <si>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</si>
  <si>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</si>
  <si>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</si>
  <si>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</si>
  <si>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</si>
  <si>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</si>
  <si>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</si>
  <si>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</si>
  <si>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</si>
  <si>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</si>
  <si>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</si>
  <si>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</si>
  <si>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</si>
  <si>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</si>
  <si>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</si>
  <si>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</si>
  <si>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</si>
  <si>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</si>
  <si>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</si>
  <si>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</si>
  <si>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</si>
  <si>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</si>
  <si>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</si>
  <si>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</si>
  <si>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</si>
  <si>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</si>
  <si>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</si>
  <si>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</si>
  <si>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</si>
  <si>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</si>
  <si>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</si>
  <si>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</si>
  <si>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</si>
  <si>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</si>
  <si>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</si>
  <si>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</si>
  <si>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</si>
  <si>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</si>
  <si>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</si>
  <si>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</si>
  <si>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</si>
  <si>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</si>
  <si>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</si>
  <si>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</si>
  <si>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</si>
  <si>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</si>
  <si>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</si>
  <si>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</si>
  <si>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</si>
  <si>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</si>
  <si>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</si>
  <si>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</si>
  <si>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</si>
  <si>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</si>
  <si>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</si>
  <si>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</si>
  <si>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</si>
  <si>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</si>
  <si>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</si>
  <si>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</si>
  <si>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</si>
  <si>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</si>
  <si>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</si>
  <si>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</si>
  <si>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</si>
  <si>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</si>
  <si>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</si>
  <si>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</si>
  <si>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</si>
  <si>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</si>
  <si>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</si>
  <si>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</si>
  <si>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</si>
  <si>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</si>
  <si>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</si>
  <si>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</si>
  <si>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</si>
  <si>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</si>
  <si>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</si>
  <si>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</si>
  <si>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</si>
  <si>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</si>
  <si>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</si>
  <si>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</si>
  <si>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</si>
  <si>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</si>
  <si>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</si>
  <si>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</si>
  <si>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</si>
  <si>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</si>
  <si>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</si>
  <si>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</si>
  <si>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</si>
  <si>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</si>
  <si>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</si>
  <si>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</si>
  <si>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</si>
  <si>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</si>
  <si>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</si>
  <si>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</si>
  <si>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</si>
  <si>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</si>
  <si>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</si>
  <si>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</si>
  <si>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</si>
  <si>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</si>
  <si>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</si>
  <si>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</si>
  <si>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</si>
  <si>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</si>
  <si>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</si>
  <si>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</si>
  <si>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</si>
  <si>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</si>
  <si>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</si>
  <si>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</si>
  <si>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</si>
  <si>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</si>
  <si>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</si>
  <si>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</si>
  <si>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</si>
  <si>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</si>
  <si>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</si>
  <si>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</si>
  <si>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</si>
  <si>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</si>
  <si>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</si>
  <si>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</si>
  <si>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</si>
  <si>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</si>
  <si>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</si>
  <si>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</si>
  <si>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</si>
  <si>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</si>
  <si>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</si>
  <si>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</si>
  <si>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</si>
  <si>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</si>
  <si>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</si>
  <si>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</si>
  <si>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</si>
  <si>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</si>
  <si>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</si>
  <si>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</si>
  <si>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</si>
  <si>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</si>
  <si>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</si>
  <si>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</si>
  <si>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</si>
  <si>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</si>
  <si>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</si>
  <si>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</si>
  <si>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</si>
  <si>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</si>
  <si>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</si>
  <si>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</si>
  <si>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</si>
  <si>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</si>
  <si>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</si>
  <si>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</si>
  <si>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</si>
  <si>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</si>
  <si>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</si>
  <si>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</si>
  <si>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</si>
  <si>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</si>
  <si>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</si>
  <si>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</si>
  <si>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</si>
  <si>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</si>
  <si>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</si>
  <si>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</si>
  <si>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</si>
  <si>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</si>
  <si>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</si>
  <si>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</si>
  <si>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</si>
  <si>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</si>
  <si>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</si>
  <si>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</si>
  <si>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</si>
  <si>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</si>
  <si>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</si>
  <si>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</si>
  <si>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</si>
  <si>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</si>
  <si>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</si>
  <si>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</si>
  <si>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</si>
  <si>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</si>
  <si>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</si>
  <si>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</si>
  <si>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</si>
  <si>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</si>
  <si>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</si>
  <si>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</si>
  <si>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</si>
  <si>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</si>
  <si>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</si>
  <si>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</si>
  <si>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</si>
  <si>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</si>
  <si>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</si>
  <si>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</si>
  <si>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</si>
  <si>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</si>
  <si>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</si>
  <si>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</si>
  <si>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</si>
  <si>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</si>
  <si>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</si>
  <si>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</si>
  <si>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</si>
  <si>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</si>
  <si>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</si>
  <si>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</si>
  <si>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</si>
  <si>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</si>
  <si>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</si>
  <si>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</si>
  <si>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</si>
  <si>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</si>
  <si>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</si>
  <si>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</si>
  <si>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</si>
  <si>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</si>
  <si>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</si>
  <si>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</si>
  <si>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</si>
  <si>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</si>
  <si>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</si>
  <si>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</si>
  <si>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</si>
  <si>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</si>
  <si>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</si>
  <si>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</si>
  <si>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</si>
  <si>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</si>
  <si>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</si>
  <si>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</si>
  <si>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</si>
  <si>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</si>
  <si>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</si>
  <si>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</si>
  <si>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</si>
  <si>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</si>
  <si>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</si>
  <si>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</si>
  <si>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</si>
  <si>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</si>
  <si>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</si>
  <si>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</si>
  <si>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</si>
  <si>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</si>
  <si>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</si>
  <si>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</si>
  <si>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</si>
  <si>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</si>
  <si>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</si>
  <si>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</si>
  <si>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</si>
  <si>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</si>
  <si>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</si>
  <si>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</si>
  <si>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</si>
  <si>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</si>
  <si>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</si>
  <si>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</si>
  <si>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</si>
  <si>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</si>
  <si>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</si>
  <si>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</si>
  <si>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</si>
  <si>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</si>
  <si>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</si>
  <si>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</si>
  <si>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</si>
  <si>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</si>
  <si>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</si>
  <si>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</si>
  <si>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</si>
  <si>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</si>
  <si>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</si>
  <si>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</si>
  <si>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</si>
  <si>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</si>
  <si>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</si>
  <si>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</si>
  <si>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</si>
  <si>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</si>
  <si>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</si>
  <si>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</si>
  <si>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</si>
  <si>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</si>
  <si>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</si>
  <si>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</si>
  <si>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</si>
  <si>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</si>
  <si>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</si>
  <si>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</si>
  <si>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</si>
  <si>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</si>
  <si>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</si>
  <si>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</si>
  <si>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</si>
  <si>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</si>
  <si>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</si>
  <si>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</si>
  <si>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</si>
  <si>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</si>
  <si>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</si>
  <si>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</si>
  <si>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</si>
  <si>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</si>
  <si>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</si>
  <si>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</si>
  <si>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</si>
  <si>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</si>
  <si>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</si>
  <si>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</si>
  <si>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</si>
  <si>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</si>
  <si>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</si>
  <si>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</si>
  <si>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</si>
  <si>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</si>
  <si>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</si>
  <si>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</si>
  <si>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</si>
  <si>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</si>
  <si>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</si>
  <si>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</si>
  <si>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</si>
  <si>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</si>
  <si>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</si>
  <si>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</si>
  <si>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</si>
  <si>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</si>
  <si>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</si>
  <si>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</si>
  <si>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</si>
  <si>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</si>
  <si>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</si>
  <si>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</si>
  <si>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</si>
  <si>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</si>
  <si>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</si>
  <si>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</si>
  <si>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</si>
  <si>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</si>
  <si>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</si>
  <si>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</si>
  <si>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</si>
  <si>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</si>
  <si>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</si>
  <si>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</si>
  <si>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</si>
  <si>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</si>
  <si>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</si>
  <si>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</si>
  <si>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</si>
  <si>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</si>
  <si>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</si>
  <si>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</si>
  <si>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</si>
  <si>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</si>
  <si>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</si>
  <si>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</si>
  <si>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</si>
  <si>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</si>
  <si>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</si>
  <si>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</si>
  <si>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</si>
  <si>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</si>
  <si>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</si>
  <si>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</si>
  <si>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</si>
  <si>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</si>
  <si>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</si>
  <si>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</si>
  <si>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</si>
  <si>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</si>
  <si>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</si>
  <si>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</si>
  <si>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</si>
  <si>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</si>
  <si>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</si>
  <si>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</si>
  <si>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</si>
  <si>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</si>
  <si>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</si>
  <si>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</si>
  <si>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</si>
  <si>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</si>
  <si>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</si>
  <si>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</si>
  <si>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</si>
  <si>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</si>
  <si>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</si>
  <si>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</si>
  <si>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</si>
  <si>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</si>
  <si>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</si>
  <si>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</si>
  <si>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</si>
  <si>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</si>
  <si>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</si>
  <si>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</si>
  <si>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</si>
  <si>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</si>
  <si>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</si>
  <si>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</si>
  <si>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</si>
  <si>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</si>
  <si>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</si>
  <si>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</si>
  <si>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</si>
  <si>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</si>
  <si>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</si>
  <si>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</si>
  <si>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</si>
  <si>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</si>
  <si>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</si>
  <si>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</si>
  <si>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</si>
  <si>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</si>
  <si>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</si>
  <si>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</si>
  <si>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</si>
  <si>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</si>
  <si>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</si>
  <si>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</si>
  <si>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</si>
  <si>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</si>
  <si>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</si>
  <si>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</si>
  <si>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</si>
  <si>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</si>
  <si>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</si>
  <si>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</si>
  <si>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</si>
  <si>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</si>
  <si>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</si>
  <si>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</si>
  <si>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</si>
  <si>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</si>
  <si>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</si>
  <si>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</si>
  <si>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</si>
  <si>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</si>
  <si>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</si>
  <si>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</si>
  <si>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</si>
  <si>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</si>
  <si>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</si>
  <si>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</si>
  <si>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</si>
  <si>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</si>
  <si>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</si>
  <si>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</si>
  <si>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</si>
  <si>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</si>
  <si>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</si>
  <si>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</si>
  <si>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</si>
  <si>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</si>
  <si>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</si>
  <si>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</si>
  <si>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</si>
  <si>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</si>
  <si>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</si>
  <si>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</si>
  <si>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</si>
  <si>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</si>
  <si>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</si>
  <si>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</si>
  <si>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</si>
  <si>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</si>
  <si>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</si>
  <si>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</si>
  <si>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</si>
  <si>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</si>
  <si>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</si>
  <si>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</si>
  <si>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</si>
  <si>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</si>
  <si>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</si>
  <si>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</si>
  <si>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</si>
  <si>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</si>
  <si>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</si>
  <si>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</si>
  <si>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</si>
  <si>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</si>
  <si>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</si>
  <si>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</si>
  <si>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</si>
  <si>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</si>
  <si>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</si>
  <si>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</si>
  <si>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</si>
  <si>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</si>
  <si>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</si>
  <si>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</si>
  <si>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</si>
  <si>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</si>
  <si>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</si>
  <si>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</si>
  <si>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</si>
  <si>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</si>
  <si>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</si>
  <si>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</si>
  <si>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</si>
  <si>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</si>
  <si>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</si>
  <si>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</si>
  <si>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</si>
  <si>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</si>
  <si>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</si>
  <si>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</si>
  <si>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</si>
  <si>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</si>
  <si>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</si>
  <si>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</si>
  <si>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</si>
  <si>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</si>
  <si>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</si>
  <si>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</si>
  <si>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</si>
  <si>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</si>
  <si>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</si>
  <si>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</si>
  <si>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</si>
  <si>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</si>
  <si>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</si>
  <si>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</si>
  <si>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</si>
  <si>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</si>
  <si>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</si>
  <si>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</si>
  <si>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</si>
  <si>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</si>
  <si>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</si>
  <si>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</si>
  <si>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</si>
  <si>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</si>
  <si>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</si>
  <si>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</si>
  <si>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</si>
  <si>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</si>
  <si>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</si>
  <si>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</si>
  <si>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</si>
  <si>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</si>
  <si>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</si>
  <si>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</si>
  <si>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</si>
  <si>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</si>
  <si>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</si>
  <si>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</si>
  <si>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</si>
  <si>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</si>
  <si>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</si>
  <si>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</si>
  <si>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</si>
  <si>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</si>
  <si>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</si>
  <si>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</si>
  <si>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</si>
  <si>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</si>
  <si>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</si>
  <si>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</si>
  <si>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</si>
  <si>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</si>
  <si>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</si>
  <si>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</si>
  <si>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</si>
  <si>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</si>
  <si>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</si>
  <si>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</si>
  <si>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</si>
  <si>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</si>
  <si>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</si>
  <si>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</si>
  <si>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</si>
  <si>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</si>
  <si>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</si>
  <si>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</si>
  <si>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</si>
  <si>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</si>
  <si>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</si>
  <si>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</si>
  <si>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</si>
  <si>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</si>
  <si>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</si>
  <si>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</si>
  <si>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</si>
  <si>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</si>
  <si>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</si>
  <si>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</si>
  <si>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</si>
  <si>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</si>
  <si>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</si>
  <si>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</si>
  <si>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</si>
  <si>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</si>
  <si>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</si>
  <si>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</si>
  <si>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</si>
  <si>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</si>
  <si>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</si>
  <si>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</si>
  <si>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</si>
  <si>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</si>
  <si>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</si>
  <si>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</si>
  <si>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</si>
  <si>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</si>
  <si>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</si>
  <si>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</si>
  <si>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</si>
  <si>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</si>
  <si>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</si>
  <si>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</si>
  <si>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</si>
  <si>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</si>
  <si>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</si>
  <si>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</si>
  <si>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</si>
  <si>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</si>
  <si>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</si>
  <si>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</si>
  <si>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</si>
  <si>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</si>
  <si>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</si>
  <si>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</si>
  <si>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</si>
  <si>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</si>
  <si>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</si>
  <si>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</si>
  <si>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</si>
  <si>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</si>
  <si>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</si>
  <si>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</si>
  <si>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</si>
  <si>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</si>
  <si>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</si>
  <si>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</si>
  <si>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</si>
  <si>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</si>
  <si>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</si>
  <si>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</si>
  <si>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</si>
  <si>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</si>
  <si>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</si>
  <si>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</si>
  <si>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</si>
  <si>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</si>
  <si>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</si>
  <si>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</si>
  <si>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</si>
  <si>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</si>
  <si>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</si>
  <si>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</si>
  <si>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</si>
  <si>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</si>
  <si>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</si>
  <si>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</si>
  <si>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</si>
  <si>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</si>
  <si>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</si>
  <si>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</si>
  <si>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</si>
  <si>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</si>
  <si>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</si>
  <si>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</si>
  <si>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</si>
  <si>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</si>
  <si>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</si>
  <si>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</si>
  <si>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</si>
  <si>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</si>
  <si>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</si>
  <si>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</si>
  <si>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</si>
  <si>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</si>
  <si>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</si>
  <si>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</si>
  <si>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</si>
  <si>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</si>
  <si>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</si>
  <si>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</si>
  <si>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</si>
  <si>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</si>
  <si>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</si>
  <si>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</si>
  <si>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</si>
  <si>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</si>
  <si>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</si>
  <si>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</si>
  <si>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</si>
  <si>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</si>
  <si>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</si>
  <si>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</si>
  <si>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</si>
  <si>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</si>
  <si>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</si>
  <si>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</si>
  <si>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</si>
  <si>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</si>
  <si>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</si>
  <si>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</si>
  <si>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</si>
  <si>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</si>
  <si>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</si>
  <si>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</si>
  <si>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</si>
  <si>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</si>
  <si>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</si>
  <si>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</si>
  <si>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</si>
  <si>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</si>
  <si>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</si>
  <si>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</si>
  <si>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</si>
  <si>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</si>
  <si>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</si>
  <si>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</si>
  <si>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</si>
  <si>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</si>
  <si>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</si>
  <si>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</si>
  <si>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</si>
  <si>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</si>
  <si>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</si>
  <si>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</si>
  <si>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</si>
  <si>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</si>
  <si>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</si>
  <si>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</si>
  <si>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</si>
  <si>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</si>
  <si>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</si>
  <si>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</si>
  <si>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</si>
  <si>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</si>
  <si>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</si>
  <si>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</si>
  <si>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</si>
  <si>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</si>
  <si>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</si>
  <si>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</si>
  <si>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</si>
  <si>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</si>
  <si>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</si>
  <si>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</si>
  <si>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</si>
  <si>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</si>
  <si>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</si>
  <si>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</si>
  <si>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</si>
  <si>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</si>
  <si>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</si>
  <si>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</si>
  <si>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</si>
  <si>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</si>
  <si>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</si>
  <si>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</si>
  <si>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</si>
  <si>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</si>
  <si>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</si>
  <si>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</si>
  <si>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</si>
  <si>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</si>
  <si>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</si>
  <si>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</si>
  <si>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</si>
  <si>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</si>
  <si>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</si>
  <si>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</si>
  <si>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</si>
  <si>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</si>
  <si>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</si>
  <si>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</si>
  <si>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</si>
  <si>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</si>
  <si>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</si>
  <si>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</si>
  <si>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</si>
  <si>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</si>
  <si>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</si>
  <si>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</si>
  <si>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</si>
  <si>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</si>
  <si>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</si>
  <si>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</si>
  <si>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</si>
  <si>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</si>
  <si>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</si>
  <si>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</si>
  <si>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</si>
  <si>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</si>
  <si>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</si>
  <si>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</si>
  <si>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</si>
  <si>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</si>
  <si>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</si>
  <si>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</si>
  <si>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</si>
  <si>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</si>
  <si>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</si>
  <si>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</si>
  <si>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</si>
  <si>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</si>
  <si>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</si>
  <si>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</si>
  <si>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</si>
  <si>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</si>
  <si>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</si>
  <si>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</si>
  <si>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</si>
  <si>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</si>
  <si>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</si>
  <si>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</si>
  <si>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</si>
  <si>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</si>
  <si>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</si>
  <si>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</si>
  <si>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</si>
  <si>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</si>
  <si>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</si>
  <si>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</si>
  <si>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</si>
  <si>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</si>
  <si>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</si>
  <si>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</si>
  <si>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</si>
  <si>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</si>
  <si>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</si>
  <si>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</si>
  <si>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</si>
  <si>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</si>
  <si>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</si>
  <si>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</si>
  <si>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</si>
  <si>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</si>
  <si>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</si>
  <si>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</si>
  <si>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</si>
  <si>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</si>
  <si>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</si>
  <si>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</si>
  <si>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</si>
  <si>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</si>
  <si>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</si>
  <si>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</si>
  <si>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</si>
  <si>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</si>
  <si>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</si>
  <si>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</si>
  <si>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</si>
  <si>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</si>
  <si>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</si>
  <si>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</si>
  <si>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</si>
  <si>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</si>
  <si>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</si>
  <si>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</si>
  <si>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</si>
  <si>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</si>
  <si>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</si>
  <si>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</si>
  <si>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</si>
  <si>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</si>
  <si>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</si>
  <si>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</si>
  <si>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</si>
  <si>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</si>
  <si>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</si>
  <si>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</si>
  <si>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</si>
  <si>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</si>
  <si>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</si>
  <si>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</si>
  <si>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</si>
  <si>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</si>
  <si>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</si>
  <si>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</si>
  <si>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</si>
  <si>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</si>
  <si>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</si>
  <si>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</si>
  <si>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</si>
  <si>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</si>
  <si>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</si>
  <si>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</si>
  <si>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</si>
  <si>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</si>
  <si>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</si>
  <si>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</si>
  <si>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</si>
  <si>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</si>
  <si>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</si>
  <si>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</si>
  <si>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</si>
  <si>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</si>
  <si>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</si>
  <si>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</si>
  <si>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</si>
  <si>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</si>
  <si>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</si>
  <si>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</si>
  <si>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</si>
  <si>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</si>
  <si>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</si>
  <si>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</si>
  <si>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</si>
  <si>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</si>
  <si>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</si>
  <si>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</si>
  <si>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</si>
  <si>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</si>
  <si>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</si>
  <si>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</si>
  <si>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</si>
  <si>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</si>
  <si>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</si>
  <si>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</si>
  <si>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</si>
  <si>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</si>
  <si>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</si>
  <si>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</si>
  <si>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</si>
  <si>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</si>
  <si>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</si>
  <si>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</si>
  <si>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</si>
  <si>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</si>
  <si>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</si>
  <si>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</si>
  <si>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</si>
  <si>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</si>
  <si>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</si>
  <si>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</si>
  <si>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</si>
  <si>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</si>
  <si>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</si>
  <si>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</si>
  <si>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</si>
  <si>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</si>
  <si>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</si>
  <si>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</si>
  <si>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</si>
  <si>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</si>
  <si>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</si>
  <si>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</si>
  <si>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</si>
  <si>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</si>
  <si>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</si>
  <si>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</si>
  <si>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</si>
  <si>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</si>
  <si>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</si>
  <si>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</si>
  <si>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</si>
  <si>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</si>
  <si>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</si>
  <si>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</si>
  <si>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</si>
  <si>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</si>
  <si>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</si>
  <si>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</si>
  <si>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</si>
  <si>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</si>
  <si>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</si>
  <si>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</si>
  <si>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</si>
  <si>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</si>
  <si>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</si>
  <si>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</si>
  <si>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</si>
  <si>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</si>
  <si>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</si>
  <si>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</si>
  <si>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</si>
  <si>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</si>
  <si>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</si>
  <si>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</si>
  <si>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</si>
  <si>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</si>
  <si>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</si>
  <si>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</si>
  <si>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</si>
  <si>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</si>
  <si>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</si>
  <si>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</si>
  <si>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</si>
  <si>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</si>
  <si>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</si>
  <si>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</si>
  <si>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</si>
  <si>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</si>
  <si>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</si>
  <si>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</si>
  <si>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</si>
  <si>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</si>
  <si>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</si>
  <si>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</si>
  <si>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</si>
  <si>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</si>
  <si>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</si>
  <si>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</si>
  <si>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</si>
  <si>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</si>
  <si>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</si>
  <si>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</si>
  <si>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</si>
  <si>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</si>
  <si>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</si>
  <si>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</si>
  <si>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</si>
  <si>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</si>
  <si>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</si>
  <si>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</si>
  <si>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</si>
  <si>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</si>
  <si>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</si>
  <si>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</si>
  <si>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</si>
  <si>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</si>
  <si>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</si>
  <si>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</si>
  <si>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</si>
  <si>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</si>
  <si>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</si>
  <si>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</si>
  <si>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</si>
  <si>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</si>
  <si>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</si>
  <si>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</si>
  <si>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</si>
  <si>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</si>
  <si>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</si>
  <si>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</si>
  <si>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</si>
  <si>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</si>
  <si>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</si>
  <si>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</si>
  <si>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</si>
  <si>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</si>
  <si>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</si>
  <si>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</si>
  <si>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</si>
  <si>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</si>
  <si>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</si>
  <si>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</si>
  <si>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</si>
  <si>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</si>
  <si>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</si>
  <si>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</si>
  <si>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</si>
  <si>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</si>
  <si>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</si>
  <si>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</si>
  <si>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</si>
  <si>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</si>
  <si>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</si>
  <si>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</si>
  <si>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</si>
  <si>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</si>
  <si>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</si>
  <si>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</si>
  <si>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</si>
  <si>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</si>
  <si>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</si>
  <si>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</si>
  <si>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</si>
  <si>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</si>
  <si>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</si>
  <si>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</si>
  <si>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</si>
  <si>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</si>
  <si>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</si>
  <si>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</si>
  <si>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</si>
  <si>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</si>
  <si>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</si>
  <si>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</si>
  <si>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</si>
  <si>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</si>
  <si>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</si>
  <si>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</si>
  <si>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</si>
  <si>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</si>
  <si>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</si>
  <si>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</si>
  <si>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</si>
  <si>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</si>
  <si>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</si>
  <si>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</si>
  <si>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</si>
  <si>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</si>
  <si>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</si>
  <si>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</si>
  <si>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</si>
  <si>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</si>
  <si>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</si>
  <si>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</si>
  <si>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</si>
  <si>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</si>
  <si>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</si>
  <si>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</si>
  <si>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</si>
  <si>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</si>
  <si>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</si>
  <si>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</si>
  <si>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</si>
  <si>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</si>
  <si>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</si>
  <si>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</si>
  <si>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</si>
  <si>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</si>
  <si>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</si>
  <si>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</si>
  <si>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</si>
  <si>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</si>
  <si>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</si>
  <si>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</si>
  <si>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</si>
  <si>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</si>
  <si>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</si>
  <si>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</si>
  <si>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</si>
  <si>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</si>
  <si>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</si>
  <si>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</si>
  <si>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</si>
  <si>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</si>
  <si>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</si>
  <si>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</si>
  <si>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</si>
  <si>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</si>
  <si>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</si>
  <si>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</si>
  <si>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</si>
  <si>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</si>
  <si>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</si>
  <si>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</si>
  <si>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</si>
  <si>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</si>
  <si>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</si>
  <si>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</si>
  <si>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</si>
  <si>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</si>
  <si>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</si>
  <si>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</si>
  <si>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</si>
  <si>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</si>
  <si>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</si>
  <si>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</si>
  <si>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</si>
  <si>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</si>
  <si>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</si>
  <si>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</si>
  <si>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</si>
  <si>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</si>
  <si>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</si>
  <si>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</si>
  <si>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</si>
  <si>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</si>
  <si>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</si>
  <si>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</si>
  <si>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</si>
  <si>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</si>
  <si>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</si>
  <si>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</si>
  <si>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</si>
  <si>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</si>
  <si>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</si>
  <si>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</si>
  <si>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</si>
  <si>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</si>
  <si>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</si>
  <si>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</si>
  <si>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</si>
  <si>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</si>
  <si>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</si>
  <si>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</si>
  <si>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</si>
  <si>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</si>
  <si>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</si>
  <si>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</si>
  <si>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</si>
  <si>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</si>
  <si>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</si>
  <si>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</si>
  <si>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</si>
  <si>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</si>
  <si>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</si>
  <si>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</si>
  <si>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</si>
  <si>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</si>
  <si>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</si>
  <si>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</si>
  <si>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</si>
  <si>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</si>
  <si>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</si>
  <si>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</si>
  <si>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</si>
  <si>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</si>
  <si>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</si>
  <si>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</si>
  <si>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</si>
  <si>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</si>
  <si>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</si>
  <si>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</si>
  <si>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</si>
  <si>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</si>
  <si>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</si>
  <si>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</si>
  <si>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</si>
  <si>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</si>
  <si>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</si>
  <si>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</si>
  <si>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</si>
  <si>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</si>
  <si>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</si>
  <si>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</si>
  <si>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</si>
  <si>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</si>
  <si>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</si>
  <si>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</si>
  <si>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</si>
  <si>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</si>
  <si>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</si>
  <si>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</si>
  <si>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</si>
  <si>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</si>
  <si>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</si>
  <si>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</si>
  <si>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</si>
  <si>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</si>
  <si>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</si>
  <si>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</si>
  <si>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</si>
  <si>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</si>
  <si>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</si>
  <si>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</si>
  <si>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</si>
  <si>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</si>
  <si>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</si>
  <si>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</si>
  <si>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</si>
  <si>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</si>
  <si>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</si>
  <si>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</si>
  <si>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</si>
  <si>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</si>
  <si>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</si>
  <si>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</si>
  <si>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</si>
  <si>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</si>
  <si>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</si>
  <si>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</si>
  <si>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</si>
  <si>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</si>
  <si>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</si>
  <si>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</si>
  <si>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</si>
  <si>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</si>
  <si>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</si>
  <si>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</si>
  <si>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</si>
  <si>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</si>
  <si>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</si>
  <si>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</si>
  <si>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</si>
  <si>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</si>
  <si>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</si>
  <si>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</si>
  <si>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</si>
  <si>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</si>
  <si>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</si>
  <si>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</si>
  <si>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</si>
  <si>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</si>
  <si>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</si>
  <si>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</si>
  <si>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</si>
  <si>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</si>
  <si>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</si>
  <si>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</si>
  <si>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</si>
  <si>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</si>
  <si>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</si>
  <si>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</si>
  <si>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</si>
  <si>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</si>
  <si>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</si>
  <si>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</si>
  <si>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</si>
  <si>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</si>
  <si>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</si>
  <si>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</si>
  <si>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</si>
  <si>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</si>
  <si>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</si>
  <si>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</si>
  <si>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</si>
  <si>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</si>
  <si>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</si>
  <si>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</si>
  <si>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</si>
  <si>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</si>
  <si>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</si>
  <si>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</si>
  <si>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</si>
  <si>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</si>
  <si>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</si>
  <si>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</si>
  <si>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</si>
  <si>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</si>
  <si>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</si>
  <si>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</si>
  <si>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</si>
  <si>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</si>
  <si>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</si>
  <si>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</si>
  <si>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</si>
  <si>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</si>
  <si>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</si>
  <si>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</si>
  <si>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</si>
  <si>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</si>
  <si>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</si>
  <si>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</si>
  <si>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</si>
  <si>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</si>
  <si>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</si>
  <si>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</si>
  <si>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</si>
  <si>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</si>
  <si>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</si>
  <si>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</si>
  <si>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</si>
  <si>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</si>
  <si>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</si>
  <si>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</si>
  <si>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</si>
  <si>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</si>
  <si>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</si>
  <si>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</si>
  <si>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</si>
  <si>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</si>
  <si>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</si>
  <si>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</si>
  <si>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</si>
  <si>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</si>
  <si>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</si>
  <si>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</si>
  <si>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</si>
  <si>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</si>
  <si>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</si>
  <si>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</si>
  <si>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</si>
  <si>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</si>
  <si>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</si>
  <si>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</si>
  <si>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</si>
  <si>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</si>
  <si>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</si>
  <si>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</si>
  <si>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</si>
  <si>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</si>
  <si>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</si>
  <si>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</si>
  <si>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</si>
  <si>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</si>
  <si>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</si>
  <si>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</si>
  <si>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</si>
  <si>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</si>
  <si>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</si>
  <si>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</si>
  <si>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</si>
  <si>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</si>
  <si>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</si>
  <si>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</si>
  <si>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</si>
  <si>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</si>
  <si>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</si>
  <si>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</si>
  <si>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</si>
  <si>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</si>
  <si>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</si>
  <si>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</si>
  <si>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</si>
  <si>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</si>
  <si>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</si>
  <si>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</si>
  <si>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</si>
  <si>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</si>
  <si>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</si>
  <si>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</si>
  <si>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</si>
  <si>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</si>
  <si>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</si>
  <si>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</si>
  <si>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</si>
  <si>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</si>
  <si>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</si>
  <si>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</si>
  <si>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</si>
  <si>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</si>
  <si>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</si>
  <si>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</si>
  <si>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</si>
  <si>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</si>
  <si>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</si>
  <si>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</si>
  <si>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</si>
  <si>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</si>
  <si>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</si>
  <si>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</si>
  <si>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</si>
  <si>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</si>
  <si>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</si>
  <si>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</si>
  <si>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</si>
  <si>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</si>
  <si>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</si>
  <si>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</si>
  <si>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</si>
  <si>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</si>
  <si>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</si>
  <si>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</si>
  <si>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</si>
  <si>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</si>
  <si>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</si>
  <si>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</si>
  <si>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</si>
  <si>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</si>
  <si>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</si>
  <si>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</si>
  <si>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</si>
  <si>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</si>
  <si>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</si>
  <si>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</si>
  <si>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</si>
  <si>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</si>
  <si>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</si>
  <si>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</si>
  <si>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</si>
  <si>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</si>
  <si>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</si>
  <si>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</si>
  <si>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</si>
  <si>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</si>
  <si>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</si>
  <si>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</si>
  <si>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</si>
  <si>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</si>
  <si>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</si>
  <si>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</si>
  <si>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</si>
  <si>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</si>
  <si>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</si>
  <si>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</si>
  <si>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</si>
  <si>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</si>
  <si>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</si>
  <si>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</si>
  <si>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</si>
  <si>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</si>
  <si>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</si>
  <si>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</si>
  <si>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</si>
  <si>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</si>
  <si>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</si>
  <si>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</si>
  <si>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</si>
  <si>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</si>
  <si>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</si>
  <si>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</si>
  <si>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</si>
  <si>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</si>
  <si>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</si>
  <si>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</si>
  <si>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</si>
  <si>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</si>
  <si>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</si>
  <si>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</si>
  <si>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</si>
  <si>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</si>
  <si>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</si>
  <si>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</si>
  <si>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</si>
  <si>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</si>
  <si>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</si>
  <si>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</si>
  <si>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</si>
  <si>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</si>
  <si>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</si>
  <si>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</si>
  <si>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</si>
  <si>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</si>
  <si>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</si>
  <si>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</si>
  <si>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</si>
  <si>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</si>
  <si>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</si>
  <si>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</si>
  <si>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</si>
  <si>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</si>
  <si>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</si>
  <si>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</si>
  <si>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</si>
  <si>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</si>
  <si>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</si>
  <si>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</si>
  <si>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</si>
  <si>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</si>
  <si>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</si>
  <si>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</si>
  <si>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</si>
  <si>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</si>
  <si>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</si>
  <si>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</si>
  <si>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</si>
  <si>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</si>
  <si>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</si>
  <si>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</si>
  <si>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</si>
  <si>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</si>
  <si>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</si>
  <si>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</si>
  <si>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</si>
  <si>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</si>
  <si>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</si>
  <si>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</si>
  <si>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</si>
  <si>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</si>
  <si>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</si>
  <si>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</si>
  <si>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</si>
  <si>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</si>
  <si>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</si>
  <si>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</si>
  <si>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</si>
  <si>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</si>
  <si>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</si>
  <si>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</si>
  <si>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</si>
  <si>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</si>
  <si>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</si>
  <si>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</si>
  <si>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</si>
  <si>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</si>
  <si>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</si>
  <si>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</si>
  <si>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</si>
  <si>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</si>
  <si>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</si>
  <si>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</si>
  <si>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</si>
  <si>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</si>
  <si>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</si>
  <si>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</si>
  <si>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</si>
  <si>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</si>
  <si>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</si>
  <si>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</si>
  <si>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</si>
  <si>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</si>
  <si>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</si>
  <si>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</si>
  <si>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</si>
  <si>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</si>
  <si>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</si>
  <si>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</si>
  <si>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</si>
  <si>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</si>
  <si>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</si>
  <si>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</si>
  <si>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</si>
  <si>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</si>
  <si>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</si>
  <si>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</si>
  <si>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</si>
  <si>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</si>
  <si>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</si>
  <si>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</si>
  <si>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</si>
  <si>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</si>
  <si>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</si>
  <si>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</si>
  <si>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</si>
  <si>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</si>
  <si>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</si>
  <si>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</si>
  <si>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</si>
  <si>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</si>
  <si>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</si>
  <si>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</si>
  <si>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</si>
  <si>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</si>
  <si>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</si>
  <si>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</si>
  <si>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</si>
  <si>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</si>
  <si>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</si>
  <si>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</si>
  <si>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</si>
  <si>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</si>
  <si>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</si>
  <si>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</si>
  <si>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</si>
  <si>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</si>
  <si>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</si>
  <si>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</si>
  <si>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</si>
  <si>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</si>
  <si>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</si>
  <si>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</si>
  <si>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</si>
  <si>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</si>
  <si>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</si>
  <si>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</si>
  <si>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</si>
  <si>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</si>
  <si>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</si>
  <si>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</si>
  <si>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</si>
  <si>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</si>
  <si>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</si>
  <si>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</si>
  <si>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</si>
  <si>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</si>
  <si>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</si>
  <si>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</si>
  <si>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</si>
  <si>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</si>
  <si>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</si>
  <si>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</si>
  <si>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</si>
  <si>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</si>
  <si>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</si>
  <si>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</si>
  <si>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</si>
  <si>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</si>
  <si>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</si>
  <si>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</si>
  <si>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</si>
  <si>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</si>
  <si>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</si>
  <si>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</si>
  <si>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</si>
  <si>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</si>
  <si>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</si>
  <si>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</si>
  <si>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</si>
  <si>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</si>
  <si>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</si>
  <si>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</si>
  <si>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</si>
  <si>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</si>
  <si>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</si>
  <si>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</si>
  <si>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</si>
  <si>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</si>
  <si>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</si>
  <si>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</si>
  <si>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</si>
  <si>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</si>
  <si>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</si>
  <si>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</si>
  <si>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</si>
  <si>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</si>
  <si>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</si>
  <si>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</si>
  <si>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</si>
  <si>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</si>
  <si>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</si>
  <si>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</si>
  <si>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</si>
  <si>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</si>
  <si>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</si>
  <si>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</si>
  <si>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</si>
  <si>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</si>
  <si>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</si>
  <si>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</si>
  <si>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</si>
  <si>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</si>
  <si>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</si>
  <si>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</si>
  <si>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</si>
  <si>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</si>
  <si>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</si>
  <si>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</si>
  <si>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</si>
  <si>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</si>
  <si>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</si>
  <si>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</si>
  <si>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</si>
  <si>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</si>
  <si>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</si>
  <si>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</si>
  <si>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</si>
  <si>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</si>
  <si>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</si>
  <si>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</si>
  <si>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</si>
  <si>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</si>
  <si>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</si>
  <si>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</si>
  <si>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</si>
  <si>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</si>
  <si>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</si>
  <si>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</si>
  <si>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</si>
  <si>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</si>
  <si>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</si>
  <si>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</si>
  <si>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</si>
  <si>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</si>
  <si>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</si>
  <si>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</si>
  <si>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</si>
  <si>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</si>
  <si>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</si>
  <si>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</si>
  <si>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</si>
  <si>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</si>
  <si>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</si>
  <si>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</si>
  <si>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</si>
  <si>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</si>
  <si>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</si>
  <si>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</si>
  <si>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</si>
  <si>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</si>
  <si>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</si>
  <si>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</si>
  <si>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</si>
  <si>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</si>
  <si>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</si>
  <si>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</si>
  <si>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</si>
  <si>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</si>
  <si>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</si>
  <si>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</si>
  <si>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</si>
  <si>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</si>
  <si>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</si>
  <si>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</si>
  <si>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</si>
  <si>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</si>
  <si>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</si>
  <si>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</si>
  <si>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</si>
  <si>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</si>
  <si>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</si>
  <si>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</si>
  <si>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</si>
  <si>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</si>
  <si>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</si>
  <si>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</si>
  <si>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</si>
  <si>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</si>
  <si>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</si>
  <si>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</si>
  <si>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</si>
  <si>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</si>
  <si>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</si>
  <si>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</si>
  <si>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</si>
  <si>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</si>
  <si>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</si>
  <si>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</si>
  <si>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</si>
  <si>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</si>
  <si>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</si>
  <si>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</si>
  <si>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</si>
  <si>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</si>
  <si>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</si>
  <si>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</si>
  <si>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</si>
  <si>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</si>
  <si>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</si>
  <si>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</si>
  <si>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</si>
  <si>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</si>
  <si>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</si>
  <si>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</si>
  <si>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</si>
  <si>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</si>
  <si>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</si>
  <si>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</si>
  <si>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</si>
  <si>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</si>
  <si>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</si>
  <si>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</si>
  <si>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</si>
  <si>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</si>
  <si>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</si>
  <si>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</si>
  <si>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</si>
  <si>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</si>
  <si>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</si>
  <si>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</si>
  <si>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</si>
  <si>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</si>
  <si>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</si>
  <si>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</si>
  <si>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</si>
  <si>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</si>
  <si>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</si>
  <si>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</si>
  <si>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</si>
  <si>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</si>
  <si>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</si>
  <si>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</si>
  <si>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</si>
  <si>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</si>
  <si>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</si>
  <si>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</si>
  <si>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</si>
  <si>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</si>
  <si>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</si>
  <si>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</si>
  <si>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</si>
  <si>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</si>
  <si>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</si>
  <si>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</si>
  <si>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</si>
  <si>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</si>
  <si>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</si>
  <si>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</si>
  <si>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</si>
  <si>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</si>
  <si>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</si>
  <si>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</si>
  <si>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</si>
  <si>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</si>
  <si>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</si>
  <si>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</si>
  <si>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</si>
  <si>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</si>
  <si>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</si>
  <si>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</si>
  <si>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</si>
  <si>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</si>
  <si>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</si>
  <si>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</si>
  <si>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</si>
  <si>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</si>
  <si>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</si>
  <si>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</si>
  <si>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</si>
  <si>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</si>
  <si>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</si>
  <si>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</si>
  <si>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</si>
  <si>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</si>
  <si>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</si>
  <si>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</si>
  <si>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</si>
  <si>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</si>
  <si>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</si>
  <si>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</si>
  <si>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</si>
  <si>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</si>
  <si>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</si>
  <si>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</si>
  <si>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</si>
  <si>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</si>
  <si>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</si>
  <si>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</si>
  <si>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</si>
  <si>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</si>
  <si>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</si>
  <si>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</si>
  <si>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</si>
  <si>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</si>
  <si>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</si>
  <si>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</si>
  <si>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</si>
  <si>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</si>
  <si>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</si>
  <si>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</si>
  <si>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</si>
  <si>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</si>
  <si>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</si>
  <si>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</si>
  <si>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</si>
  <si>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</si>
  <si>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</si>
  <si>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</si>
  <si>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</si>
  <si>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</si>
  <si>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</si>
  <si>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</si>
  <si>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</si>
  <si>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</si>
  <si>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</si>
  <si>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</si>
  <si>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</si>
  <si>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</si>
  <si>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</si>
  <si>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</si>
  <si>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</si>
  <si>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</si>
  <si>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</si>
  <si>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</si>
  <si>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</si>
  <si>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</si>
  <si>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</si>
  <si>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</si>
  <si>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</si>
  <si>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</si>
  <si>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</si>
  <si>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</si>
  <si>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</si>
  <si>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</si>
  <si>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</si>
  <si>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</si>
  <si>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</si>
  <si>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</si>
  <si>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</si>
  <si>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</si>
  <si>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</si>
  <si>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</si>
  <si>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</si>
  <si>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</si>
  <si>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</si>
  <si>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</si>
  <si>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</si>
  <si>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</si>
  <si>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</si>
  <si>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</si>
  <si>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</si>
  <si>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</si>
  <si>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</si>
  <si>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</si>
  <si>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</si>
  <si>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</si>
  <si>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</si>
  <si>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</si>
  <si>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</si>
  <si>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</si>
  <si>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</si>
  <si>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</si>
  <si>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</si>
  <si>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</si>
  <si>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</si>
  <si>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</si>
  <si>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</si>
  <si>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</si>
  <si>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</si>
  <si>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</si>
  <si>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</si>
  <si>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</si>
  <si>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</si>
  <si>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</si>
  <si>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</si>
  <si>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</si>
  <si>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</si>
  <si>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</si>
  <si>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</si>
  <si>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</si>
  <si>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</si>
  <si>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</si>
  <si>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</si>
  <si>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</si>
  <si>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</si>
  <si>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</si>
  <si>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</si>
  <si>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</si>
  <si>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</si>
  <si>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</si>
  <si>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</si>
  <si>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</si>
  <si>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</si>
  <si>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</si>
  <si>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</si>
  <si>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</si>
  <si>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</si>
  <si>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</si>
  <si>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</si>
  <si>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</si>
  <si>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</si>
  <si>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</si>
  <si>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</si>
  <si>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</si>
  <si>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</si>
  <si>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</si>
  <si>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</si>
  <si>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</si>
  <si>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</si>
  <si>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</si>
  <si>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</si>
  <si>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</si>
  <si>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</si>
  <si>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</si>
  <si>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</si>
  <si>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</si>
  <si>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</si>
  <si>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</si>
  <si>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</si>
  <si>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</si>
  <si>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</si>
  <si>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</si>
  <si>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</si>
  <si>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</si>
  <si>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</si>
  <si>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</si>
  <si>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</si>
  <si>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</si>
  <si>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</si>
  <si>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</si>
  <si>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</si>
  <si>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</si>
  <si>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</si>
  <si>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</si>
  <si>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</si>
  <si>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</si>
  <si>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</si>
  <si>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</si>
  <si>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</si>
  <si>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</si>
  <si>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</si>
  <si>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</si>
  <si>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</si>
  <si>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</si>
  <si>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</si>
  <si>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</si>
  <si>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</si>
  <si>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</si>
  <si>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</si>
  <si>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</si>
  <si>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</si>
  <si>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</si>
  <si>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</si>
  <si>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</si>
  <si>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</si>
  <si>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</si>
  <si>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</si>
  <si>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</si>
  <si>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</si>
  <si>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</si>
  <si>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</si>
  <si>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</si>
  <si>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</si>
  <si>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</si>
  <si>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</si>
  <si>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</si>
  <si>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</si>
  <si>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</si>
  <si>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</si>
  <si>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</si>
  <si>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</si>
  <si>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</si>
  <si>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</si>
  <si>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</si>
  <si>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</si>
  <si>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</si>
  <si>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</si>
  <si>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</si>
  <si>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</si>
  <si>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</si>
  <si>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</si>
  <si>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</si>
  <si>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</si>
  <si>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</si>
  <si>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</si>
  <si>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</si>
  <si>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</si>
  <si>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</si>
  <si>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</si>
  <si>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</si>
  <si>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</si>
  <si>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</si>
  <si>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</si>
  <si>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</si>
  <si>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</si>
  <si>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</si>
  <si>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</si>
  <si>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</si>
  <si>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</si>
  <si>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</si>
  <si>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</si>
  <si>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</si>
  <si>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</si>
  <si>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</si>
  <si>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</si>
  <si>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</si>
  <si>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</si>
  <si>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</si>
  <si>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</si>
  <si>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</si>
  <si>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</si>
  <si>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</si>
  <si>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</si>
  <si>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</si>
  <si>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</si>
  <si>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</si>
  <si>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</si>
  <si>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</si>
  <si>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</si>
  <si>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</si>
  <si>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</si>
  <si>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</si>
  <si>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</si>
  <si>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</si>
  <si>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</si>
  <si>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</si>
  <si>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</si>
  <si>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</si>
  <si>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</si>
  <si>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</si>
  <si>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</si>
  <si>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</si>
  <si>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</si>
  <si>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</si>
  <si>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</si>
  <si>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</si>
  <si>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</si>
  <si>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</si>
  <si>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</si>
  <si>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</si>
  <si>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</si>
  <si>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</si>
  <si>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</si>
  <si>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</si>
  <si>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</si>
  <si>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</si>
  <si>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</si>
  <si>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</si>
  <si>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</si>
  <si>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</si>
  <si>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</si>
  <si>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</si>
  <si>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</si>
  <si>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</si>
  <si>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</si>
  <si>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</si>
  <si>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</si>
  <si>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</si>
  <si>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</si>
  <si>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</si>
  <si>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</si>
  <si>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</si>
  <si>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</si>
  <si>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</si>
  <si>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</si>
  <si>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</si>
  <si>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</si>
  <si>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</si>
  <si>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</si>
  <si>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</si>
  <si>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</si>
  <si>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</si>
  <si>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</si>
  <si>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</si>
  <si>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</si>
  <si>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</si>
  <si>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</si>
  <si>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</si>
  <si>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</si>
  <si>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</si>
  <si>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</si>
  <si>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</si>
  <si>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</si>
  <si>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</si>
  <si>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</si>
  <si>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</si>
  <si>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</si>
  <si>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</si>
  <si>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</si>
  <si>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</si>
  <si>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</si>
  <si>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</si>
  <si>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</si>
  <si>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</si>
  <si>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</si>
  <si>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</si>
  <si>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</si>
  <si>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</si>
  <si>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</si>
  <si>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</si>
  <si>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</si>
  <si>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</si>
  <si>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</si>
  <si>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</si>
  <si>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</si>
  <si>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</si>
  <si>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</si>
  <si>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</si>
  <si>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</si>
  <si>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</si>
  <si>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</si>
  <si>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</si>
  <si>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</si>
  <si>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</si>
  <si>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</si>
  <si>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</si>
  <si>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</si>
  <si>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</si>
  <si>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</si>
  <si>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</si>
  <si>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</si>
  <si>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</si>
  <si>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</si>
  <si>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</si>
  <si>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</si>
  <si>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</si>
  <si>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</si>
  <si>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</si>
  <si>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</si>
  <si>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</si>
  <si>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</si>
  <si>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</si>
  <si>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</si>
  <si>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</si>
  <si>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</si>
  <si>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</si>
  <si>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</si>
  <si>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</si>
  <si>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</si>
  <si>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</si>
  <si>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</si>
  <si>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</si>
  <si>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</si>
  <si>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</si>
  <si>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</si>
  <si>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</si>
  <si>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</si>
  <si>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</si>
  <si>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</si>
  <si>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</si>
  <si>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</si>
  <si>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</si>
  <si>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</si>
  <si>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</si>
  <si>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</si>
  <si>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</si>
  <si>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</si>
  <si>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</si>
  <si>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</si>
  <si>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</si>
  <si>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</si>
  <si>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</si>
  <si>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</si>
  <si>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</si>
  <si>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</si>
  <si>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</si>
  <si>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</si>
  <si>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</si>
  <si>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</si>
  <si>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</si>
  <si>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</si>
  <si>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</si>
  <si>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</si>
  <si>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</si>
  <si>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</si>
  <si>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</si>
  <si>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</si>
  <si>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</si>
  <si>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</si>
  <si>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</si>
  <si>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</si>
  <si>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</si>
  <si>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</si>
  <si>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</si>
  <si>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</si>
  <si>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</si>
  <si>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</si>
  <si>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</si>
  <si>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</si>
  <si>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</si>
  <si>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</si>
  <si>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</si>
  <si>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</si>
  <si>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</si>
  <si>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</si>
  <si>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</si>
  <si>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</si>
  <si>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</si>
  <si>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</si>
  <si>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</si>
  <si>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</si>
  <si>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</si>
  <si>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</si>
  <si>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</si>
  <si>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</si>
  <si>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</si>
  <si>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</si>
  <si>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</si>
  <si>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</si>
  <si>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</si>
  <si>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</si>
  <si>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</si>
  <si>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</si>
  <si>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</si>
  <si>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</si>
  <si>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</si>
  <si>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</si>
  <si>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</si>
  <si>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</si>
  <si>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</si>
  <si>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</si>
  <si>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</si>
  <si>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</si>
  <si>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</si>
  <si>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</si>
  <si>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</si>
  <si>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</si>
  <si>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</si>
  <si>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</si>
  <si>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</si>
  <si>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</si>
  <si>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</si>
  <si>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</si>
  <si>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</si>
  <si>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</si>
  <si>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</si>
  <si>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</si>
  <si>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</si>
  <si>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</si>
  <si>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</si>
  <si>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</si>
  <si>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</si>
  <si>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</si>
  <si>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</si>
  <si>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</si>
  <si>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</si>
  <si>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</si>
  <si>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</si>
  <si>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</si>
  <si>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</si>
  <si>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</si>
  <si>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</si>
  <si>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</si>
  <si>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</si>
  <si>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</si>
  <si>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</si>
  <si>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</si>
  <si>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</si>
  <si>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</si>
  <si>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</si>
  <si>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</si>
  <si>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</si>
  <si>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</si>
  <si>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</si>
  <si>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</si>
  <si>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</si>
  <si>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</si>
  <si>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</si>
  <si>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</si>
  <si>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</si>
  <si>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</si>
  <si>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</si>
  <si>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</si>
  <si>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</si>
  <si>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</si>
  <si>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</si>
  <si>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</si>
  <si>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</si>
  <si>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</si>
  <si>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</si>
  <si>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</si>
  <si>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</si>
  <si>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</si>
  <si>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</si>
  <si>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</si>
  <si>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</si>
  <si>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</si>
  <si>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</si>
  <si>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</si>
  <si>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</si>
  <si>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</si>
  <si>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</si>
  <si>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</si>
  <si>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</si>
  <si>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</si>
  <si>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</si>
  <si>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</si>
  <si>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</si>
  <si>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</si>
  <si>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</si>
  <si>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</si>
  <si>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</si>
  <si>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</si>
  <si>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</si>
  <si>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</si>
  <si>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</si>
  <si>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</si>
  <si>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</si>
  <si>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</si>
  <si>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</si>
  <si>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</si>
  <si>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</si>
  <si>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</si>
  <si>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</si>
  <si>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</si>
  <si>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</si>
  <si>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</si>
  <si>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</si>
  <si>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</si>
  <si>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</si>
  <si>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</si>
  <si>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</si>
  <si>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</si>
  <si>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</si>
  <si>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</si>
  <si>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</si>
  <si>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</si>
  <si>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</si>
  <si>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</si>
  <si>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</si>
  <si>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</si>
  <si>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</si>
  <si>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</si>
  <si>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</si>
  <si>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</si>
  <si>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</si>
  <si>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</si>
  <si>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</si>
  <si>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</si>
  <si>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</si>
  <si>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</si>
  <si>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</si>
  <si>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</si>
  <si>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</si>
  <si>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</si>
  <si>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</si>
  <si>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</si>
  <si>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</si>
  <si>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</si>
  <si>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</si>
  <si>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</si>
  <si>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</si>
  <si>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</si>
  <si>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</si>
  <si>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</si>
  <si>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</si>
  <si>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</si>
  <si>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</si>
  <si>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</si>
  <si>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</si>
  <si>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</si>
  <si>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</si>
  <si>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</si>
  <si>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</si>
  <si>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</si>
  <si>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</si>
  <si>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</si>
  <si>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</si>
  <si>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</si>
  <si>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</si>
  <si>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</si>
  <si>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</si>
  <si>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</si>
  <si>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</si>
  <si>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</si>
  <si>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</si>
  <si>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</si>
  <si>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</si>
  <si>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</si>
  <si>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</si>
  <si>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</si>
  <si>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</si>
  <si>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</si>
  <si>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</si>
  <si>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</si>
  <si>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</si>
  <si>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</si>
  <si>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</si>
  <si>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</si>
  <si>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</si>
  <si>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</si>
  <si>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</si>
  <si>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</si>
  <si>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</si>
  <si>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</si>
  <si>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</si>
  <si>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</si>
  <si>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</si>
  <si>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</si>
  <si>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</si>
  <si>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</si>
  <si>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</si>
  <si>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</si>
  <si>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</si>
  <si>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</si>
  <si>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</si>
  <si>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</si>
  <si>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</si>
  <si>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</si>
  <si>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</si>
  <si>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</si>
  <si>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</si>
  <si>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</si>
  <si>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</si>
  <si>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</si>
  <si>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</si>
  <si>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</si>
  <si>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</si>
  <si>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</si>
  <si>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</si>
  <si>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</si>
  <si>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</si>
  <si>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</si>
  <si>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</si>
  <si>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</si>
  <si>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</si>
  <si>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</si>
  <si>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</si>
  <si>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</si>
  <si>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</si>
  <si>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</si>
  <si>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</si>
  <si>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</si>
  <si>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</si>
  <si>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</si>
  <si>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</si>
  <si>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</si>
  <si>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</si>
  <si>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</si>
  <si>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</si>
  <si>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</si>
  <si>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</si>
  <si>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</si>
  <si>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</si>
  <si>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</si>
  <si>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</si>
  <si>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</si>
  <si>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</si>
  <si>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</si>
  <si>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</si>
  <si>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</si>
  <si>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</si>
  <si>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</si>
  <si>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</si>
  <si>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</si>
  <si>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</si>
  <si>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</si>
  <si>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</si>
  <si>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</si>
  <si>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</si>
  <si>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</si>
  <si>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</si>
  <si>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</si>
  <si>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</si>
  <si>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</si>
  <si>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</si>
  <si>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</si>
  <si>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</si>
  <si>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</si>
  <si>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</si>
  <si>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</si>
  <si>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</si>
  <si>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</si>
  <si>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</si>
  <si>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</si>
  <si>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</si>
  <si>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</si>
  <si>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</si>
  <si>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</si>
  <si>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</si>
  <si>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</si>
  <si>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</si>
  <si>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</si>
  <si>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</si>
  <si>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</si>
  <si>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</si>
  <si>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</si>
  <si>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</si>
  <si>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</si>
  <si>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</si>
  <si>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</si>
  <si>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</si>
  <si>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</si>
  <si>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</si>
  <si>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</si>
  <si>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</si>
  <si>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</si>
  <si>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</si>
  <si>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</si>
  <si>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</si>
  <si>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</si>
  <si>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</si>
  <si>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</si>
  <si>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</si>
  <si>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</si>
  <si>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</si>
  <si>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</si>
  <si>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</si>
  <si>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</si>
  <si>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</si>
  <si>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</si>
  <si>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</si>
  <si>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</si>
  <si>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</si>
  <si>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</si>
  <si>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</si>
  <si>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</si>
  <si>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</si>
  <si>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</si>
  <si>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</si>
  <si>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</si>
  <si>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</si>
  <si>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</si>
  <si>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</si>
  <si>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</si>
  <si>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</si>
  <si>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</si>
  <si>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</si>
  <si>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</si>
  <si>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</si>
  <si>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</si>
  <si>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</si>
  <si>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</si>
  <si>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</si>
  <si>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</si>
  <si>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</si>
  <si>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</si>
  <si>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</si>
  <si>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</si>
  <si>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</si>
  <si>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</si>
  <si>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</si>
  <si>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</si>
  <si>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</si>
  <si>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</si>
  <si>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</si>
  <si>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</si>
  <si>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</si>
  <si>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</si>
  <si>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</si>
  <si>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</si>
  <si>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</si>
  <si>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</si>
  <si>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</si>
  <si>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</si>
  <si>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</si>
  <si>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</si>
  <si>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</si>
  <si>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</si>
  <si>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</si>
  <si>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</si>
  <si>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</si>
  <si>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</si>
  <si>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</si>
  <si>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</si>
  <si>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</si>
  <si>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</si>
  <si>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</si>
  <si>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</si>
  <si>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</si>
  <si>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</si>
  <si>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</si>
  <si>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</si>
  <si>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</si>
  <si>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</si>
  <si>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</si>
  <si>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</si>
  <si>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</si>
  <si>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</si>
  <si>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</si>
  <si>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</si>
  <si>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</si>
  <si>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</si>
  <si>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</si>
  <si>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</si>
  <si>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</si>
  <si>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</si>
  <si>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</si>
  <si>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</si>
  <si>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</si>
  <si>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</si>
  <si>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</si>
  <si>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</si>
  <si>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</si>
  <si>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</si>
  <si>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</si>
  <si>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</si>
  <si>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</si>
  <si>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</si>
  <si>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</si>
  <si>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</si>
  <si>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</si>
  <si>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</si>
  <si>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</si>
  <si>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</si>
  <si>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</si>
  <si>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</si>
  <si>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</si>
  <si>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</si>
  <si>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</si>
  <si>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</si>
  <si>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</si>
  <si>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</si>
  <si>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</si>
  <si>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</si>
  <si>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</si>
  <si>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</si>
  <si>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</si>
  <si>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</si>
  <si>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</si>
  <si>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</si>
  <si>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</si>
  <si>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</si>
  <si>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</si>
  <si>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</si>
  <si>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</si>
  <si>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</si>
  <si>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</si>
  <si>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</si>
  <si>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</si>
  <si>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</si>
  <si>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</si>
  <si>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</si>
  <si>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</si>
  <si>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</si>
  <si>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</si>
  <si>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</si>
  <si>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</si>
  <si>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</si>
  <si>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</si>
  <si>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</si>
  <si>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</si>
  <si>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</si>
  <si>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</si>
  <si>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</si>
  <si>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</si>
  <si>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</si>
  <si>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</si>
  <si>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</si>
  <si>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</si>
  <si>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</si>
  <si>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</si>
  <si>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</si>
  <si>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</si>
  <si>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</si>
  <si>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</si>
  <si>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</si>
  <si>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</si>
  <si>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</si>
  <si>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</si>
  <si>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</si>
  <si>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</si>
  <si>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</si>
  <si>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</si>
  <si>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</si>
  <si>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</si>
  <si>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</si>
  <si>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</si>
  <si>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</si>
  <si>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</si>
  <si>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</si>
  <si>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</si>
  <si>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</si>
  <si>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</si>
  <si>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</si>
  <si>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</si>
  <si>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</si>
  <si>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</si>
  <si>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</si>
  <si>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</si>
  <si>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</si>
  <si>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</si>
  <si>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</si>
  <si>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</si>
  <si>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</si>
  <si>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</si>
  <si>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</si>
  <si>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</si>
  <si>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</si>
  <si>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</si>
  <si>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</si>
  <si>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</si>
  <si>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</si>
  <si>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</si>
  <si>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</si>
  <si>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</si>
  <si>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</si>
  <si>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</si>
  <si>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</si>
  <si>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</si>
  <si>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</si>
  <si>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</si>
  <si>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</si>
  <si>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</si>
  <si>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</si>
  <si>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</si>
  <si>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</si>
  <si>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</si>
  <si>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</si>
  <si>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</si>
  <si>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</si>
  <si>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</si>
  <si>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</si>
  <si>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</si>
  <si>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</si>
  <si>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</si>
  <si>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</si>
  <si>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</si>
  <si>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</si>
  <si>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</si>
  <si>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</si>
  <si>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</si>
  <si>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</si>
  <si>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</si>
  <si>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</si>
  <si>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</si>
  <si>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</si>
  <si>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</si>
  <si>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</si>
  <si>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</si>
  <si>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</si>
  <si>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</si>
  <si>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</si>
  <si>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</si>
  <si>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</si>
  <si>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</si>
  <si>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</si>
  <si>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</si>
  <si>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</si>
  <si>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</si>
  <si>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</si>
  <si>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</si>
  <si>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</si>
  <si>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</si>
  <si>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</si>
  <si>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</si>
  <si>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</si>
  <si>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</si>
  <si>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</si>
  <si>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</si>
  <si>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</si>
  <si>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</si>
  <si>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</si>
  <si>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</si>
  <si>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</si>
  <si>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</si>
  <si>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</si>
  <si>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</si>
  <si>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</si>
  <si>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</si>
  <si>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</si>
  <si>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</si>
  <si>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</si>
  <si>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</si>
  <si>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</si>
  <si>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</si>
  <si>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</si>
  <si>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</si>
  <si>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</si>
  <si>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</si>
  <si>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</si>
  <si>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</si>
  <si>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</si>
  <si>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</si>
  <si>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</si>
  <si>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</si>
  <si>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</si>
  <si>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</si>
  <si>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</si>
  <si>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</si>
  <si>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</si>
  <si>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</si>
  <si>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</si>
  <si>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</si>
  <si>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</si>
  <si>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</si>
  <si>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</si>
  <si>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</si>
  <si>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</si>
  <si>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</si>
  <si>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</si>
  <si>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</si>
  <si>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</si>
  <si>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</si>
  <si>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</si>
  <si>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</si>
  <si>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</si>
  <si>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</si>
  <si>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</si>
  <si>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</si>
  <si>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</si>
  <si>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</si>
  <si>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</si>
  <si>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</si>
  <si>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</si>
  <si>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</si>
  <si>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</si>
  <si>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</si>
  <si>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</si>
  <si>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</si>
  <si>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</si>
  <si>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</si>
  <si>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</si>
  <si>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</si>
  <si>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</si>
  <si>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</si>
  <si>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</si>
  <si>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</si>
  <si>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</si>
  <si>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</si>
  <si>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</si>
  <si>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</si>
  <si>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</si>
  <si>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</si>
  <si>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</si>
  <si>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</si>
  <si>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</si>
  <si>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</si>
  <si>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</si>
  <si>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</si>
  <si>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</si>
  <si>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</si>
  <si>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</si>
  <si>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</si>
  <si>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</si>
  <si>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</si>
  <si>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</si>
  <si>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</si>
  <si>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</si>
  <si>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</si>
  <si>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</si>
  <si>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</si>
  <si>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</si>
  <si>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</si>
  <si>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</si>
  <si>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</si>
  <si>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</si>
  <si>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</si>
  <si>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</si>
  <si>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</si>
  <si>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</si>
  <si>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</si>
  <si>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</si>
  <si>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</si>
  <si>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</si>
  <si>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</si>
  <si>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</si>
  <si>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</si>
  <si>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</si>
  <si>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</si>
  <si>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</si>
  <si>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</si>
  <si>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</si>
  <si>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</si>
  <si>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</si>
  <si>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</si>
  <si>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</si>
  <si>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</si>
  <si>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</si>
  <si>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</si>
  <si>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</si>
  <si>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</si>
  <si>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</si>
  <si>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</si>
  <si>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</si>
  <si>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</si>
  <si>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</si>
  <si>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</si>
  <si>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</si>
  <si>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</si>
  <si>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</si>
  <si>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</si>
  <si>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</si>
  <si>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</si>
  <si>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</si>
  <si>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</si>
  <si>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</si>
  <si>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</si>
  <si>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</si>
  <si>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</si>
  <si>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</si>
  <si>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</si>
  <si>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</si>
  <si>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</si>
  <si>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</si>
  <si>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</si>
  <si>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</si>
  <si>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</si>
  <si>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</si>
  <si>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</si>
  <si>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</si>
  <si>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</si>
  <si>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</si>
  <si>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</si>
  <si>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</si>
  <si>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</si>
  <si>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</si>
  <si>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</si>
  <si>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</si>
  <si>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</si>
  <si>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</si>
  <si>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</si>
  <si>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</si>
  <si>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</si>
  <si>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</si>
  <si>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</si>
  <si>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</si>
  <si>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</si>
  <si>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</si>
  <si>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</si>
  <si>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</si>
  <si>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</si>
  <si>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</si>
  <si>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</si>
  <si>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</si>
  <si>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</si>
  <si>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</si>
  <si>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</si>
  <si>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</si>
  <si>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</si>
  <si>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</si>
  <si>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</si>
  <si>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</si>
  <si>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</si>
  <si>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</si>
  <si>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</si>
  <si>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</si>
  <si>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</si>
  <si>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</si>
  <si>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</si>
  <si>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</si>
  <si>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</si>
  <si>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</si>
  <si>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</si>
  <si>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</si>
  <si>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</si>
  <si>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</si>
  <si>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</si>
  <si>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</si>
  <si>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</si>
  <si>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</si>
  <si>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</si>
  <si>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</si>
  <si>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</si>
  <si>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</si>
  <si>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</si>
  <si>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</si>
  <si>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</si>
  <si>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</si>
  <si>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</si>
  <si>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</si>
  <si>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</si>
  <si>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</si>
  <si>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</si>
  <si>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</si>
  <si>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</si>
  <si>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</si>
  <si>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</si>
  <si>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</si>
  <si>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</si>
  <si>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</si>
  <si>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</si>
  <si>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</si>
  <si>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</si>
  <si>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</si>
  <si>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</si>
  <si>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</si>
  <si>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</si>
  <si>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</si>
  <si>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</si>
  <si>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</si>
  <si>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</si>
  <si>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</si>
  <si>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</si>
  <si>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</si>
  <si>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</si>
  <si>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</si>
  <si>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</si>
  <si>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</si>
  <si>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</si>
  <si>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</si>
  <si>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</si>
  <si>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</si>
  <si>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</si>
  <si>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</si>
  <si>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</si>
  <si>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</si>
  <si>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</si>
  <si>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</si>
  <si>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</si>
  <si>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</si>
  <si>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</si>
  <si>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</si>
  <si>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</si>
  <si>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</si>
  <si>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</si>
  <si>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</si>
  <si>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</si>
  <si>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</si>
  <si>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</si>
  <si>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</si>
  <si>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</si>
  <si>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</si>
  <si>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</si>
  <si>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</si>
  <si>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</si>
  <si>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</si>
  <si>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</si>
  <si>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</si>
  <si>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</si>
  <si>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</si>
  <si>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</si>
  <si>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</si>
  <si>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</si>
  <si>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</si>
  <si>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</si>
  <si>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</si>
  <si>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</si>
  <si>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</si>
  <si>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</si>
  <si>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</si>
  <si>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</si>
  <si>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</si>
  <si>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</si>
  <si>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</si>
  <si>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</si>
  <si>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</si>
  <si>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</si>
  <si>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</si>
  <si>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</si>
  <si>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</si>
  <si>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</si>
  <si>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</si>
  <si>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</si>
  <si>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</si>
  <si>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</si>
  <si>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</si>
  <si>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</si>
  <si>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</si>
  <si>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</si>
  <si>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</si>
  <si>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</si>
  <si>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</si>
  <si>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</si>
  <si>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</si>
  <si>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</si>
  <si>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</si>
  <si>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</si>
  <si>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</si>
  <si>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</si>
  <si>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</si>
  <si>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</si>
  <si>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</si>
  <si>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</si>
  <si>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</si>
  <si>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</si>
  <si>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</si>
  <si>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</si>
  <si>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</si>
  <si>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</si>
  <si>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</si>
  <si>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</si>
  <si>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</si>
  <si>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</si>
  <si>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</si>
  <si>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</si>
  <si>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</si>
  <si>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</si>
  <si>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</si>
  <si>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</si>
  <si>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</si>
  <si>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</si>
  <si>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</si>
  <si>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</si>
  <si>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</si>
  <si>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</si>
  <si>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</si>
  <si>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</si>
  <si>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</si>
  <si>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</si>
  <si>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</si>
  <si>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</si>
  <si>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</si>
  <si>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</si>
  <si>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</si>
  <si>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</si>
  <si>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</si>
  <si>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</si>
  <si>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</si>
  <si>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</si>
  <si>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</si>
  <si>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</si>
  <si>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</si>
  <si>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</si>
  <si>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</si>
  <si>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</si>
  <si>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</si>
  <si>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</si>
  <si>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</si>
  <si>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</si>
  <si>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</si>
  <si>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</si>
  <si>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</si>
  <si>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</si>
  <si>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</si>
  <si>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</si>
  <si>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</si>
  <si>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</si>
  <si>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</si>
  <si>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</si>
  <si>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</si>
  <si>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</si>
  <si>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</si>
  <si>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</si>
  <si>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</si>
  <si>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</si>
  <si>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</si>
  <si>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</si>
  <si>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</si>
  <si>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</si>
  <si>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</si>
  <si>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</si>
  <si>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</si>
  <si>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</si>
  <si>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</si>
  <si>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</si>
  <si>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</si>
  <si>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</si>
  <si>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</si>
  <si>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</si>
  <si>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</si>
  <si>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</si>
  <si>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</si>
  <si>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</si>
  <si>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</si>
  <si>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</si>
  <si>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</si>
  <si>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</si>
  <si>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</si>
  <si>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</si>
  <si>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</si>
  <si>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</si>
  <si>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</si>
  <si>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</si>
  <si>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</si>
  <si>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</si>
  <si>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</si>
  <si>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</si>
  <si>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</si>
  <si>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</si>
  <si>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</si>
  <si>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</si>
  <si>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</si>
  <si>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</si>
  <si>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</si>
  <si>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</si>
  <si>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</si>
  <si>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</si>
  <si>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</si>
  <si>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</si>
  <si>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</si>
  <si>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</si>
  <si>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</si>
  <si>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</si>
  <si>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</si>
  <si>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</si>
  <si>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</si>
  <si>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</si>
  <si>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</si>
  <si>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</si>
  <si>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</si>
  <si>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</si>
  <si>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</si>
  <si>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</si>
  <si>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</si>
  <si>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</si>
  <si>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</si>
  <si>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</si>
  <si>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</si>
  <si>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</si>
  <si>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</si>
  <si>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</si>
  <si>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</si>
  <si>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</si>
  <si>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</si>
  <si>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</si>
  <si>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</si>
  <si>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</si>
  <si>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</si>
  <si>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</si>
  <si>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</si>
  <si>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</si>
  <si>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</si>
  <si>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</si>
  <si>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</si>
  <si>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</si>
  <si>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</si>
  <si>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</si>
  <si>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</si>
  <si>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</si>
  <si>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</si>
  <si>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</si>
  <si>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</si>
  <si>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</si>
  <si>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</si>
  <si>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</si>
  <si>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</si>
  <si>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</si>
  <si>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</si>
  <si>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</si>
  <si>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</si>
  <si>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</si>
  <si>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</si>
  <si>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</si>
  <si>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</si>
  <si>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</si>
  <si>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</si>
  <si>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</si>
  <si>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</si>
  <si>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</si>
  <si>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</si>
  <si>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</si>
  <si>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</si>
  <si>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</si>
  <si>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</si>
  <si>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</si>
  <si>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</si>
  <si>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</si>
  <si>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</si>
  <si>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</si>
  <si>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</si>
  <si>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</si>
  <si>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</si>
  <si>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</si>
  <si>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</si>
  <si>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</si>
  <si>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</si>
  <si>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</si>
  <si>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</si>
  <si>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</si>
  <si>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</si>
  <si>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</si>
  <si>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</si>
  <si>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</si>
  <si>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</si>
  <si>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</si>
  <si>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</si>
  <si>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</si>
  <si>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</si>
  <si>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</si>
  <si>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</si>
  <si>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</si>
  <si>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</si>
  <si>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</si>
  <si>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</si>
  <si>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</si>
  <si>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</si>
  <si>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</si>
  <si>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</si>
  <si>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</si>
  <si>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</si>
  <si>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</si>
  <si>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</si>
  <si>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</si>
  <si>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</si>
  <si>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</si>
  <si>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</si>
  <si>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</si>
  <si>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</si>
  <si>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</si>
  <si>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</si>
  <si>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</si>
  <si>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</si>
  <si>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</si>
  <si>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</si>
  <si>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</si>
  <si>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</si>
  <si>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</si>
  <si>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</si>
  <si>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</si>
  <si>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</si>
  <si>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</si>
  <si>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</si>
  <si>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</si>
  <si>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</si>
  <si>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</si>
  <si>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</si>
  <si>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</si>
  <si>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</si>
  <si>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</si>
  <si>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</si>
  <si>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</si>
  <si>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</si>
  <si>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</si>
  <si>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</si>
  <si>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</si>
  <si>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</si>
  <si>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</si>
  <si>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</si>
  <si>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</si>
  <si>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</si>
  <si>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</si>
  <si>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</si>
  <si>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</si>
  <si>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</si>
  <si>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</si>
  <si>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</si>
  <si>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</si>
  <si>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</si>
  <si>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</si>
  <si>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</si>
  <si>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</si>
  <si>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</si>
  <si>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</si>
  <si>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</si>
  <si>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</si>
  <si>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</si>
  <si>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</si>
  <si>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</si>
  <si>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</si>
  <si>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</si>
  <si>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</si>
  <si>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</si>
  <si>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</si>
  <si>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</si>
  <si>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</si>
  <si>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</si>
  <si>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</si>
  <si>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</si>
  <si>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</si>
  <si>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</si>
  <si>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</si>
  <si>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</si>
  <si>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</si>
  <si>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</si>
  <si>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</si>
  <si>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</si>
  <si>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</si>
  <si>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</si>
  <si>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</si>
  <si>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</si>
  <si>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</si>
  <si>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</si>
  <si>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</si>
  <si>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</si>
  <si>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</si>
  <si>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</si>
  <si>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</si>
  <si>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</si>
  <si>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</si>
  <si>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</si>
  <si>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</si>
  <si>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</si>
  <si>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</si>
  <si>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</si>
  <si>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</si>
  <si>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</si>
  <si>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</si>
  <si>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</si>
  <si>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</si>
  <si>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</si>
  <si>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</si>
  <si>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</si>
  <si>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</si>
  <si>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</si>
  <si>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</si>
  <si>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</si>
  <si>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</si>
  <si>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</si>
  <si>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</si>
  <si>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</si>
  <si>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</si>
  <si>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</si>
  <si>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</si>
  <si>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</si>
  <si>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</si>
  <si>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</si>
  <si>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</si>
  <si>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</si>
  <si>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</si>
  <si>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</si>
  <si>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</si>
  <si>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</si>
  <si>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</si>
  <si>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</si>
  <si>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</si>
  <si>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</si>
  <si>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</si>
  <si>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</si>
  <si>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</si>
  <si>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</si>
  <si>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</si>
  <si>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</si>
  <si>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</si>
  <si>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</si>
  <si>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</si>
  <si>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</si>
  <si>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</si>
  <si>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</si>
  <si>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</si>
  <si>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</si>
  <si>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</si>
  <si>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</si>
  <si>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</si>
  <si>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</si>
  <si>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</si>
  <si>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</si>
  <si>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</si>
  <si>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</si>
  <si>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</si>
  <si>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</si>
  <si>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</si>
  <si>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</si>
  <si>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</si>
  <si>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</si>
  <si>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</si>
  <si>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</si>
  <si>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</si>
  <si>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</si>
  <si>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</si>
  <si>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</si>
  <si>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</si>
  <si>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</si>
  <si>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</si>
  <si>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</si>
  <si>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</si>
  <si>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</si>
  <si>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</si>
  <si>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</si>
  <si>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</si>
  <si>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</si>
  <si>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</si>
  <si>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</si>
  <si>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</si>
  <si>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</si>
  <si>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</si>
  <si>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</si>
  <si>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</si>
  <si>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</si>
  <si>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</si>
  <si>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</si>
  <si>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</si>
  <si>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</si>
  <si>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</si>
  <si>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</si>
  <si>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</si>
  <si>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</si>
  <si>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</si>
  <si>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</si>
  <si>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</si>
  <si>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</si>
  <si>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</si>
  <si>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</si>
  <si>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</si>
  <si>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</si>
  <si>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</si>
  <si>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</si>
  <si>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</si>
  <si>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</si>
  <si>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</si>
  <si>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</si>
  <si>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</si>
  <si>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</si>
  <si>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</si>
  <si>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</si>
  <si>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</si>
  <si>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</si>
  <si>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</si>
  <si>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</si>
  <si>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</si>
  <si>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</si>
  <si>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</si>
  <si>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</si>
  <si>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</si>
  <si>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</si>
  <si>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</si>
  <si>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</si>
  <si>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</si>
  <si>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</si>
  <si>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</si>
  <si>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</si>
  <si>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</si>
  <si>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</si>
  <si>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</si>
  <si>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</si>
  <si>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</si>
  <si>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</si>
  <si>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</si>
  <si>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</si>
  <si>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</si>
  <si>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</si>
  <si>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</si>
  <si>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</si>
  <si>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</si>
  <si>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</si>
  <si>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</si>
  <si>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</si>
  <si>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</si>
  <si>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</si>
  <si>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</si>
  <si>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</si>
  <si>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</si>
  <si>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</si>
  <si>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</si>
  <si>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</si>
  <si>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</si>
  <si>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</si>
  <si>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</si>
  <si>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</si>
  <si>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</si>
  <si>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</si>
  <si>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</si>
  <si>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</si>
  <si>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</si>
  <si>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</si>
  <si>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</si>
  <si>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</si>
  <si>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</si>
  <si>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</si>
  <si>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</si>
  <si>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</si>
  <si>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</si>
  <si>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</si>
  <si>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</si>
  <si>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</si>
  <si>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</si>
  <si>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</si>
  <si>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</si>
  <si>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</si>
  <si>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</si>
  <si>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</si>
  <si>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</si>
  <si>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</si>
  <si>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</si>
  <si>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</si>
  <si>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</si>
  <si>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</si>
  <si>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</si>
  <si>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</si>
  <si>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</si>
  <si>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</si>
  <si>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</si>
  <si>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</si>
  <si>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</si>
  <si>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</si>
  <si>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</si>
  <si>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</si>
  <si>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</si>
  <si>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</si>
  <si>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</si>
  <si>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</si>
  <si>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</si>
  <si>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</si>
  <si>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</si>
  <si>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</si>
  <si>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</si>
  <si>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</si>
  <si>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</si>
  <si>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</si>
  <si>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</si>
  <si>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</si>
  <si>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</si>
  <si>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</si>
  <si>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</si>
  <si>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</si>
  <si>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</si>
  <si>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</si>
  <si>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</si>
  <si>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</si>
  <si>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</si>
  <si>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</si>
  <si>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</si>
  <si>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</si>
  <si>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</si>
  <si>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</si>
  <si>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</si>
  <si>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</si>
  <si>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</si>
  <si>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</si>
  <si>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</si>
  <si>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</si>
  <si>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</si>
  <si>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</si>
  <si>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</si>
  <si>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</si>
  <si>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</si>
  <si>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</si>
  <si>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</si>
  <si>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</si>
  <si>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</si>
  <si>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</si>
  <si>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</si>
  <si>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</si>
  <si>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</si>
  <si>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</si>
  <si>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</si>
  <si>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</si>
  <si>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</si>
  <si>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</si>
  <si>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</si>
  <si>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</si>
  <si>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</si>
  <si>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</si>
  <si>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</si>
  <si>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</si>
  <si>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</si>
  <si>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</si>
  <si>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</si>
  <si>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</si>
  <si>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</si>
  <si>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</si>
  <si>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</si>
  <si>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</si>
  <si>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</si>
  <si>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</si>
  <si>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</si>
  <si>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</si>
  <si>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</si>
  <si>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</si>
  <si>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</si>
  <si>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</si>
  <si>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</si>
  <si>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</si>
  <si>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</si>
  <si>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</si>
  <si>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</si>
  <si>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</si>
  <si>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</si>
  <si>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</si>
  <si>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</si>
  <si>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</si>
  <si>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</si>
  <si>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</si>
  <si>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</si>
  <si>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</si>
  <si>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</si>
  <si>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</si>
  <si>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</si>
  <si>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</si>
  <si>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</si>
  <si>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</si>
  <si>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</si>
  <si>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</si>
  <si>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</si>
  <si>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</si>
  <si>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</si>
  <si>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</si>
  <si>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</si>
  <si>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</si>
  <si>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</si>
  <si>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</si>
  <si>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</si>
  <si>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</si>
  <si>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</si>
  <si>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</si>
  <si>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</si>
  <si>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</si>
  <si>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</si>
  <si>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</si>
  <si>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</si>
  <si>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</si>
  <si>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</si>
  <si>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</si>
  <si>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</si>
  <si>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</si>
  <si>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</si>
  <si>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</si>
  <si>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</si>
  <si>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</si>
  <si>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</si>
  <si>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</si>
  <si>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</si>
  <si>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</si>
  <si>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</si>
  <si>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</si>
  <si>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</si>
  <si>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</si>
  <si>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</si>
  <si>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</si>
  <si>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</si>
  <si>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</si>
  <si>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</si>
  <si>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</si>
  <si>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</si>
  <si>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</si>
  <si>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</si>
  <si>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</si>
  <si>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</si>
  <si>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</si>
  <si>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</si>
  <si>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</si>
  <si>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</si>
  <si>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</si>
  <si>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</si>
  <si>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</si>
  <si>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</si>
  <si>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</si>
  <si>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</si>
  <si>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</si>
  <si>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</si>
  <si>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</si>
  <si>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</si>
  <si>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</si>
  <si>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</si>
  <si>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</si>
  <si>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</si>
  <si>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</si>
  <si>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</si>
  <si>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</si>
  <si>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</si>
  <si>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</si>
  <si>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</si>
  <si>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</si>
  <si>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</si>
  <si>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</si>
  <si>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</si>
  <si>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</si>
  <si>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</si>
  <si>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</si>
  <si>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</si>
  <si>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</si>
  <si>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</si>
  <si>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</si>
  <si>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</si>
  <si>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</si>
  <si>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</si>
  <si>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</si>
  <si>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</si>
  <si>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</si>
  <si>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</si>
  <si>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</si>
  <si>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</si>
  <si>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</si>
  <si>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</si>
  <si>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</si>
  <si>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</si>
  <si>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</si>
  <si>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</si>
  <si>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</si>
  <si>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</si>
  <si>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</si>
  <si>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</si>
  <si>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</si>
  <si>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</si>
  <si>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</si>
  <si>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</si>
  <si>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</si>
  <si>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</si>
  <si>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</si>
  <si>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</si>
  <si>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</si>
  <si>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</si>
  <si>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</si>
  <si>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</si>
  <si>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</si>
  <si>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</si>
  <si>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</si>
  <si>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</si>
  <si>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</si>
  <si>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</si>
  <si>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</si>
  <si>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</si>
  <si>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</si>
  <si>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</si>
  <si>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</si>
  <si>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</si>
  <si>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</si>
  <si>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</si>
  <si>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</si>
  <si>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</si>
  <si>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</si>
  <si>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</si>
  <si>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</si>
  <si>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</si>
  <si>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</si>
  <si>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</si>
  <si>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</si>
  <si>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</si>
  <si>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</si>
  <si>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</si>
  <si>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</si>
  <si>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</si>
  <si>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</si>
  <si>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</si>
  <si>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</si>
  <si>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</si>
  <si>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</si>
  <si>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</si>
  <si>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</si>
  <si>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</si>
  <si>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</si>
  <si>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</si>
  <si>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</si>
  <si>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</si>
  <si>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</si>
  <si>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</si>
  <si>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</si>
  <si>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</si>
  <si>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</si>
  <si>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</si>
  <si>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</si>
  <si>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</si>
  <si>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</si>
  <si>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</si>
  <si>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</si>
  <si>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</si>
  <si>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</si>
  <si>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</si>
  <si>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</si>
  <si>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</si>
  <si>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</si>
  <si>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</si>
  <si>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</si>
  <si>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</si>
  <si>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</si>
  <si>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</si>
  <si>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</si>
  <si>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</si>
  <si>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</si>
  <si>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</si>
  <si>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</si>
  <si>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</si>
  <si>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</si>
  <si>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</si>
  <si>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</si>
  <si>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</si>
  <si>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</si>
  <si>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</si>
  <si>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</si>
  <si>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</si>
  <si>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</si>
  <si>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</si>
  <si>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</si>
  <si>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</si>
  <si>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</si>
  <si>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</si>
  <si>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</si>
  <si>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</si>
  <si>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</si>
  <si>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</si>
  <si>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</si>
  <si>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</si>
  <si>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</si>
  <si>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</si>
  <si>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</si>
  <si>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</si>
  <si>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</si>
  <si>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</si>
  <si>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</si>
  <si>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</si>
  <si>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</si>
  <si>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</si>
  <si>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</si>
  <si>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</si>
  <si>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</si>
  <si>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</si>
  <si>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</si>
  <si>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</si>
  <si>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</si>
  <si>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</si>
  <si>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</si>
  <si>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</si>
  <si>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</si>
  <si>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</si>
  <si>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</si>
  <si>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</si>
  <si>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</si>
  <si>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</si>
  <si>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</si>
  <si>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</si>
  <si>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</si>
  <si>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</si>
  <si>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</si>
  <si>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</si>
  <si>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</si>
  <si>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</si>
  <si>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</si>
  <si>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</si>
  <si>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</si>
  <si>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</si>
  <si>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</si>
  <si>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</si>
  <si>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</si>
  <si>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</si>
  <si>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</si>
  <si>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</si>
  <si>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</si>
  <si>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</si>
  <si>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</si>
  <si>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</si>
  <si>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</si>
  <si>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</si>
  <si>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</si>
  <si>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</si>
  <si>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</si>
  <si>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</si>
  <si>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</si>
  <si>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</si>
  <si>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</si>
  <si>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</si>
  <si>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</si>
  <si>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</si>
  <si>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</si>
  <si>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</si>
  <si>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</si>
  <si>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</si>
  <si>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</si>
  <si>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</si>
  <si>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</si>
  <si>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</si>
  <si>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</si>
  <si>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</si>
  <si>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</si>
  <si>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</si>
  <si>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</si>
  <si>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</si>
  <si>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</si>
  <si>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</si>
  <si>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</si>
  <si>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</si>
  <si>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</si>
  <si>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</si>
  <si>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</si>
  <si>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</si>
  <si>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</si>
  <si>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</si>
  <si>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</si>
  <si>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</si>
  <si>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</si>
  <si>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</si>
  <si>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</si>
  <si>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</si>
  <si>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</si>
  <si>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</si>
  <si>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</si>
  <si>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</si>
  <si>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</si>
  <si>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</si>
  <si>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</si>
  <si>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</si>
  <si>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</si>
  <si>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</si>
  <si>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</si>
  <si>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</si>
  <si>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</si>
  <si>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</si>
  <si>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</si>
  <si>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</si>
  <si>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</si>
  <si>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</si>
  <si>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</si>
  <si>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</si>
  <si>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</si>
  <si>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</si>
  <si>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</si>
  <si>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</si>
  <si>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</si>
  <si>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</si>
  <si>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</si>
  <si>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</si>
  <si>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</si>
  <si>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</si>
  <si>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</si>
  <si>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</si>
  <si>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</si>
  <si>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</si>
  <si>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</si>
  <si>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</si>
  <si>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</si>
  <si>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</si>
  <si>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</si>
  <si>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</si>
  <si>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</si>
  <si>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</si>
  <si>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</si>
  <si>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</si>
  <si>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</si>
  <si>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</si>
  <si>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</si>
  <si>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</si>
  <si>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</si>
  <si>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</si>
  <si>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</si>
  <si>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</si>
  <si>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</si>
  <si>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</si>
  <si>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</si>
  <si>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</si>
  <si>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</si>
  <si>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</si>
  <si>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</si>
  <si>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</si>
  <si>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</si>
  <si>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</si>
  <si>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</si>
  <si>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</si>
  <si>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</si>
  <si>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</si>
  <si>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</si>
  <si>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</si>
  <si>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</si>
  <si>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</si>
  <si>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</si>
  <si>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</si>
  <si>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</si>
  <si>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</si>
  <si>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</si>
  <si>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</si>
  <si>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</si>
  <si>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</si>
  <si>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</si>
  <si>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</si>
  <si>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</si>
  <si>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</si>
  <si>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</si>
  <si>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</si>
  <si>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</si>
  <si>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</si>
  <si>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</si>
  <si>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</si>
  <si>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</si>
  <si>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</si>
  <si>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</si>
  <si>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</si>
  <si>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</si>
  <si>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</si>
  <si>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</si>
  <si>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</si>
  <si>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</si>
  <si>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</si>
  <si>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</si>
  <si>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</si>
  <si>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</si>
  <si>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</si>
  <si>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</si>
  <si>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</si>
  <si>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</si>
  <si>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</si>
  <si>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</si>
  <si>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</si>
  <si>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</si>
  <si>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</si>
  <si>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</si>
  <si>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</si>
  <si>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</si>
  <si>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</si>
  <si>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</si>
  <si>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</si>
  <si>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</si>
  <si>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</si>
  <si>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</si>
  <si>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</si>
  <si>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</si>
  <si>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</si>
  <si>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</si>
  <si>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</si>
  <si>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</si>
  <si>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</si>
  <si>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</si>
  <si>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</si>
  <si>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</si>
  <si>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</si>
  <si>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</si>
  <si>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</si>
  <si>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</si>
  <si>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</si>
  <si>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</si>
  <si>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</si>
  <si>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</si>
  <si>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</si>
  <si>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</si>
  <si>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</si>
  <si>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</si>
  <si>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</si>
  <si>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</si>
  <si>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</si>
  <si>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</si>
  <si>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</si>
  <si>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</si>
  <si>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</si>
  <si>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</si>
  <si>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</si>
  <si>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</si>
  <si>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</si>
  <si>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</si>
  <si>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</si>
  <si>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</si>
  <si>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</si>
  <si>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</si>
  <si>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</si>
  <si>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</si>
  <si>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</si>
  <si>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</si>
  <si>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</si>
  <si>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</si>
  <si>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</si>
  <si>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</si>
  <si>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</si>
  <si>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</si>
  <si>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</si>
  <si>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</si>
  <si>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</si>
  <si>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</si>
  <si>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</si>
  <si>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</si>
  <si>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</si>
  <si>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</si>
  <si>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</si>
  <si>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</si>
  <si>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</si>
  <si>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</si>
  <si>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</si>
  <si>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</si>
  <si>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</si>
  <si>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</si>
  <si>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</si>
  <si>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</si>
  <si>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</si>
  <si>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</si>
  <si>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</si>
  <si>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</si>
  <si>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</si>
  <si>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</si>
  <si>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</si>
  <si>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</si>
  <si>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</si>
  <si>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</si>
  <si>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</si>
  <si>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</si>
  <si>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</si>
  <si>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</si>
  <si>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</si>
  <si>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</si>
  <si>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</si>
  <si>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</si>
  <si>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</si>
  <si>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</si>
  <si>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</si>
  <si>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</si>
  <si>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</si>
  <si>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</si>
  <si>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</si>
  <si>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</si>
  <si>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</si>
  <si>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</si>
  <si>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</si>
  <si>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</si>
  <si>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</si>
  <si>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</si>
  <si>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</si>
  <si>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</si>
  <si>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</si>
  <si>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</si>
  <si>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</si>
  <si>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</si>
  <si>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</si>
  <si>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</si>
  <si>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</si>
  <si>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</si>
  <si>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</si>
  <si>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</si>
  <si>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</si>
  <si>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</si>
  <si>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</si>
  <si>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</si>
  <si>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</si>
  <si>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</si>
  <si>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</si>
  <si>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</si>
  <si>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</si>
  <si>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</si>
  <si>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</si>
  <si>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</si>
  <si>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</si>
  <si>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</si>
  <si>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</si>
  <si>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</si>
  <si>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</si>
  <si>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</si>
  <si>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</si>
  <si>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</si>
  <si>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</si>
  <si>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</si>
  <si>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</si>
  <si>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</si>
  <si>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</si>
  <si>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</si>
  <si>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</si>
  <si>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</si>
  <si>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</si>
  <si>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</si>
  <si>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</si>
  <si>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</si>
  <si>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</si>
  <si>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</si>
  <si>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</si>
  <si>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</si>
  <si>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</si>
  <si>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</si>
  <si>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</si>
  <si>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</si>
  <si>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</si>
  <si>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</si>
  <si>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</si>
  <si>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</si>
  <si>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</si>
  <si>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</si>
  <si>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</si>
  <si>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</si>
  <si>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</si>
  <si>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</si>
  <si>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</si>
  <si>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</si>
  <si>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</si>
  <si>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</si>
  <si>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</si>
  <si>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</si>
  <si>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</si>
  <si>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</si>
  <si>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</si>
  <si>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</si>
  <si>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</si>
  <si>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</si>
  <si>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</si>
  <si>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</si>
  <si>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</si>
  <si>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</si>
  <si>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</si>
  <si>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</si>
  <si>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</si>
  <si>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</si>
  <si>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</si>
  <si>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</si>
  <si>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</si>
  <si>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</si>
  <si>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</si>
  <si>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</si>
  <si>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</si>
  <si>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</si>
  <si>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</si>
  <si>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</si>
  <si>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</si>
  <si>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</si>
  <si>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</si>
  <si>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</si>
  <si>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</si>
  <si>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</si>
  <si>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</si>
  <si>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</si>
  <si>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</si>
  <si>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</si>
  <si>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</si>
  <si>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</si>
  <si>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</si>
  <si>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</si>
  <si>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</si>
  <si>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</si>
  <si>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</si>
  <si>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</si>
  <si>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</si>
  <si>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</si>
  <si>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</si>
  <si>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</si>
  <si>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</si>
  <si>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</si>
  <si>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</si>
  <si>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</si>
  <si>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</si>
  <si>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</si>
  <si>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</si>
  <si>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</si>
  <si>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</si>
  <si>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</si>
  <si>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</si>
  <si>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</si>
  <si>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</si>
  <si>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</si>
  <si>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</si>
  <si>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</si>
  <si>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</si>
  <si>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</si>
  <si>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</si>
  <si>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</si>
  <si>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</si>
  <si>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</si>
  <si>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</si>
  <si>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</si>
  <si>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</si>
  <si>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</si>
  <si>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</si>
  <si>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</si>
  <si>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</si>
  <si>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</si>
  <si>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</si>
  <si>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</si>
  <si>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</si>
  <si>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</si>
  <si>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</si>
  <si>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</si>
  <si>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</si>
  <si>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</si>
  <si>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</si>
  <si>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</si>
  <si>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</si>
  <si>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</si>
  <si>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</si>
  <si>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</si>
  <si>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</si>
  <si>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</si>
  <si>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</si>
  <si>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</si>
  <si>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</si>
  <si>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</si>
  <si>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</si>
  <si>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</si>
  <si>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</si>
  <si>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</si>
  <si>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</si>
  <si>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</si>
  <si>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</si>
  <si>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</si>
  <si>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</si>
  <si>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</si>
  <si>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</si>
  <si>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</si>
  <si>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</si>
  <si>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</si>
  <si>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</si>
  <si>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</si>
  <si>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</si>
  <si>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</si>
  <si>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</si>
  <si>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</si>
  <si>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</si>
  <si>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</si>
  <si>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</si>
  <si>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</si>
  <si>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</si>
  <si>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</si>
  <si>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</si>
  <si>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</si>
  <si>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</si>
  <si>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</si>
  <si>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</si>
  <si>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</si>
  <si>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</si>
  <si>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</si>
  <si>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</si>
  <si>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</si>
  <si>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</si>
  <si>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</si>
  <si>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</si>
  <si>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</si>
  <si>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</si>
  <si>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</si>
  <si>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</si>
  <si>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</si>
  <si>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</si>
  <si>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</si>
  <si>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</si>
  <si>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</si>
  <si>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</si>
  <si>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</si>
  <si>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</si>
  <si>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</si>
  <si>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</si>
  <si>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</si>
  <si>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</si>
  <si>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</si>
  <si>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</si>
  <si>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</si>
  <si>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</si>
  <si>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</si>
  <si>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</si>
  <si>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</si>
  <si>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</si>
  <si>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</si>
  <si>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</si>
  <si>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</si>
  <si>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</si>
  <si>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</si>
  <si>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</si>
  <si>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</si>
  <si>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</si>
  <si>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</si>
  <si>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</si>
  <si>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</si>
  <si>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</si>
  <si>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</si>
  <si>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</si>
  <si>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</si>
  <si>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</si>
  <si>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</si>
  <si>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</si>
  <si>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</si>
  <si>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</si>
  <si>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</si>
  <si>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</si>
  <si>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</si>
  <si>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</si>
  <si>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</si>
  <si>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</si>
  <si>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</si>
  <si>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</si>
  <si>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</si>
  <si>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</si>
  <si>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</si>
  <si>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</si>
  <si>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</si>
  <si>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</si>
  <si>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</si>
  <si>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</si>
  <si>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</si>
  <si>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</si>
  <si>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</si>
  <si>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</si>
  <si>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</si>
  <si>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</si>
  <si>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</si>
  <si>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</si>
  <si>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</si>
  <si>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</si>
  <si>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</si>
  <si>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</si>
  <si>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</si>
  <si>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</si>
  <si>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</si>
  <si>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</si>
  <si>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</si>
  <si>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</si>
  <si>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</si>
  <si>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</si>
  <si>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</si>
  <si>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</si>
  <si>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</si>
  <si>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</si>
  <si>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</si>
  <si>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</si>
  <si>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</si>
  <si>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</si>
  <si>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</si>
  <si>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</si>
  <si>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</si>
  <si>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</si>
  <si>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</si>
  <si>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</si>
  <si>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</si>
  <si>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</si>
  <si>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</si>
  <si>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</si>
  <si>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</si>
  <si>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</si>
  <si>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</si>
  <si>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</si>
  <si>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</si>
  <si>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</si>
  <si>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</si>
  <si>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</si>
  <si>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</si>
  <si>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</si>
  <si>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</si>
  <si>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</si>
  <si>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</si>
  <si>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</si>
  <si>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</si>
  <si>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</si>
  <si>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</si>
  <si>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</si>
  <si>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</si>
  <si>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</si>
  <si>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</si>
  <si>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</si>
  <si>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</si>
  <si>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</si>
  <si>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</si>
  <si>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</si>
  <si>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</si>
  <si>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</si>
  <si>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</si>
  <si>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</si>
  <si>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</si>
  <si>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</si>
  <si>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</si>
  <si>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</si>
  <si>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</si>
  <si>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</si>
  <si>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</si>
  <si>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</si>
  <si>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</si>
  <si>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</si>
  <si>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</si>
  <si>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</si>
  <si>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</si>
  <si>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</si>
  <si>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</si>
  <si>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</si>
  <si>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</si>
  <si>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</si>
  <si>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</si>
  <si>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</si>
  <si>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</si>
  <si>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</si>
  <si>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</si>
  <si>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</si>
  <si>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</si>
  <si>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</si>
  <si>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</si>
  <si>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</si>
  <si>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</si>
  <si>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</si>
  <si>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</si>
  <si>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</si>
  <si>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</si>
  <si>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</si>
  <si>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</si>
  <si>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</si>
  <si>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</si>
  <si>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</si>
  <si>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</si>
  <si>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</si>
  <si>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</si>
  <si>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</si>
  <si>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</si>
  <si>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</si>
  <si>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</si>
  <si>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</si>
  <si>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</si>
  <si>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</si>
  <si>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</si>
  <si>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</si>
  <si>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</si>
  <si>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</si>
  <si>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</si>
  <si>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</si>
  <si>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</si>
  <si>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</si>
  <si>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</si>
  <si>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</si>
  <si>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</si>
  <si>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</si>
  <si>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</si>
  <si>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</si>
  <si>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</si>
  <si>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</si>
  <si>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</si>
  <si>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</si>
  <si>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</si>
  <si>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</si>
  <si>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</si>
  <si>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</si>
  <si>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</si>
  <si>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</si>
  <si>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</si>
  <si>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</si>
  <si>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</si>
  <si>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</si>
  <si>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</si>
  <si>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</si>
  <si>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</si>
  <si>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</si>
  <si>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</si>
  <si>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</si>
  <si>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</si>
  <si>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</si>
  <si>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</si>
  <si>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</si>
  <si>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</si>
  <si>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</si>
  <si>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</si>
  <si>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</si>
  <si>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</si>
  <si>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</si>
  <si>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</si>
  <si>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</si>
  <si>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</si>
  <si>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</si>
  <si>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</si>
  <si>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</si>
  <si>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</si>
  <si>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</si>
  <si>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</si>
  <si>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</si>
  <si>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</si>
  <si>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</si>
  <si>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</si>
  <si>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</si>
  <si>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</si>
  <si>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</si>
  <si>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</si>
  <si>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</si>
  <si>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</si>
  <si>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</si>
  <si>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</si>
  <si>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</si>
  <si>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</si>
  <si>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</si>
  <si>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</si>
  <si>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</si>
  <si>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</si>
  <si>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</si>
  <si>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</si>
  <si>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</si>
  <si>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</si>
  <si>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</si>
  <si>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</si>
  <si>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</si>
  <si>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</si>
  <si>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</si>
  <si>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</si>
  <si>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</si>
  <si>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</si>
  <si>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</si>
  <si>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</si>
  <si>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</si>
  <si>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</si>
  <si>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</si>
  <si>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</si>
  <si>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</si>
  <si>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</si>
  <si>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</si>
  <si>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</si>
  <si>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</si>
  <si>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</si>
  <si>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</si>
  <si>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</si>
  <si>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</si>
  <si>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</si>
  <si>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</si>
  <si>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</si>
  <si>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</si>
  <si>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</si>
  <si>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</si>
  <si>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</si>
  <si>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</si>
  <si>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</si>
  <si>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</si>
  <si>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</si>
  <si>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</si>
  <si>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</si>
  <si>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</si>
  <si>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</si>
  <si>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</si>
  <si>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</si>
  <si>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</si>
  <si>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</si>
  <si>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</si>
  <si>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</si>
  <si>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</si>
  <si>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</si>
  <si>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</si>
  <si>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</si>
  <si>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</si>
  <si>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</si>
  <si>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</si>
  <si>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</si>
  <si>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</si>
  <si>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</si>
  <si>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</si>
  <si>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</si>
  <si>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</si>
  <si>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</si>
  <si>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</si>
  <si>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</si>
  <si>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</si>
  <si>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</si>
  <si>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</si>
  <si>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</si>
  <si>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</si>
  <si>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</si>
  <si>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</si>
  <si>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</si>
  <si>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</si>
  <si>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</si>
  <si>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</si>
  <si>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</si>
  <si>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</si>
  <si>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</si>
  <si>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</si>
  <si>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</si>
  <si>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</si>
  <si>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</si>
  <si>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</si>
  <si>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</si>
  <si>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</si>
  <si>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</si>
  <si>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</si>
  <si>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</si>
  <si>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</si>
  <si>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</si>
  <si>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</si>
  <si>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</si>
  <si>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</si>
  <si>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</si>
  <si>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</si>
  <si>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</si>
  <si>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</si>
  <si>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</si>
  <si>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</si>
  <si>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</si>
  <si>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</si>
  <si>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</si>
  <si>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</si>
  <si>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</si>
  <si>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</si>
  <si>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</si>
  <si>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</si>
  <si>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</si>
  <si>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</si>
  <si>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</si>
  <si>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</si>
  <si>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</si>
  <si>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</si>
  <si>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</si>
  <si>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</si>
  <si>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</si>
  <si>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</si>
  <si>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</si>
  <si>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</si>
  <si>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</si>
  <si>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</si>
  <si>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</si>
  <si>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</si>
  <si>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</si>
  <si>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</si>
  <si>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</si>
  <si>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</si>
  <si>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</si>
  <si>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</si>
  <si>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</si>
  <si>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</si>
  <si>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</si>
  <si>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</si>
  <si>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</si>
  <si>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</si>
  <si>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</si>
  <si>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</si>
  <si>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</si>
  <si>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</si>
  <si>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</si>
  <si>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</si>
  <si>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</si>
  <si>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</si>
  <si>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</si>
  <si>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</si>
  <si>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</si>
  <si>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</si>
  <si>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</si>
  <si>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</si>
  <si>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</si>
  <si>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</si>
  <si>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</si>
  <si>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</si>
  <si>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</si>
  <si>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</si>
  <si>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</si>
  <si>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</si>
  <si>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</si>
  <si>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</si>
  <si>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</si>
  <si>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</si>
  <si>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</si>
  <si>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</si>
  <si>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</si>
  <si>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</si>
  <si>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</si>
  <si>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</si>
  <si>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</si>
  <si>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</si>
  <si>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</si>
  <si>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</si>
  <si>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</si>
  <si>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</si>
  <si>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</si>
  <si>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</si>
  <si>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</si>
  <si>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</si>
  <si>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</si>
  <si>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</si>
  <si>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</si>
  <si>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</si>
  <si>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</si>
  <si>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</si>
  <si>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</si>
  <si>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</si>
  <si>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</si>
  <si>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</si>
  <si>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</si>
  <si>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</si>
  <si>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</si>
  <si>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</si>
  <si>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</si>
  <si>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</si>
  <si>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</si>
  <si>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</si>
  <si>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</si>
  <si>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</si>
  <si>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</si>
  <si>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</si>
  <si>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</si>
  <si>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</si>
  <si>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</si>
  <si>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</si>
  <si>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</si>
  <si>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</si>
  <si>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</si>
  <si>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</si>
  <si>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</si>
  <si>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</si>
  <si>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</si>
  <si>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</si>
  <si>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</si>
  <si>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</si>
  <si>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</si>
  <si>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</si>
  <si>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</si>
  <si>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</si>
  <si>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</si>
  <si>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</si>
  <si>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</si>
  <si>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</si>
  <si>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</si>
  <si>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</si>
  <si>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</si>
  <si>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</si>
  <si>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</si>
  <si>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</si>
  <si>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</si>
  <si>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</si>
  <si>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</si>
  <si>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</si>
  <si>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</si>
  <si>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</si>
  <si>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</si>
  <si>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</si>
  <si>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</si>
  <si>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</si>
  <si>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</si>
  <si>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</si>
  <si>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</si>
  <si>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</si>
  <si>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</si>
  <si>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</si>
  <si>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</si>
  <si>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</si>
  <si>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</si>
  <si>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</si>
  <si>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</si>
  <si>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</si>
  <si>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</si>
  <si>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</si>
  <si>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</si>
  <si>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</si>
  <si>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</si>
  <si>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</si>
  <si>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</si>
  <si>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</si>
  <si>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</si>
  <si>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</si>
  <si>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</si>
  <si>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</si>
  <si>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</si>
  <si>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</si>
  <si>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</si>
  <si>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</si>
  <si>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</si>
  <si>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</si>
  <si>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</si>
  <si>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</si>
  <si>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</si>
  <si>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</si>
  <si>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</si>
  <si>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</si>
  <si>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</si>
  <si>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</si>
  <si>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</si>
  <si>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</si>
  <si>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</si>
  <si>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</si>
  <si>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</si>
  <si>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</si>
  <si>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</si>
  <si>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</si>
  <si>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</si>
  <si>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</si>
  <si>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</si>
  <si>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</si>
  <si>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</si>
  <si>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</si>
  <si>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</si>
  <si>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</si>
  <si>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</si>
  <si>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</si>
  <si>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</si>
  <si>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</si>
  <si>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</si>
  <si>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</si>
  <si>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</si>
  <si>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</si>
  <si>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</si>
  <si>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</si>
  <si>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</si>
  <si>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</si>
  <si>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</si>
  <si>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</si>
  <si>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</si>
  <si>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</si>
  <si>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</si>
  <si>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</si>
  <si>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</si>
  <si>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</si>
  <si>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</si>
  <si>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</si>
  <si>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</si>
  <si>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</si>
  <si>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</si>
  <si>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</si>
  <si>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</si>
  <si>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</si>
  <si>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</si>
  <si>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</si>
  <si>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</si>
  <si>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</si>
  <si>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</si>
  <si>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</si>
  <si>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</si>
  <si>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</si>
  <si>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</si>
  <si>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</si>
  <si>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</si>
  <si>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</si>
  <si>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</si>
  <si>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</si>
  <si>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</si>
  <si>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</si>
  <si>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</si>
  <si>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</si>
  <si>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</si>
  <si>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</si>
  <si>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</si>
  <si>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</si>
  <si>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</si>
  <si>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</si>
  <si>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</si>
  <si>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</si>
  <si>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</si>
  <si>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</si>
  <si>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</si>
  <si>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</si>
  <si>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</si>
  <si>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</si>
  <si>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</si>
  <si>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</si>
  <si>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</si>
  <si>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</si>
  <si>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</si>
  <si>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</si>
  <si>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</si>
  <si>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</si>
  <si>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</si>
  <si>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</si>
  <si>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</si>
  <si>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</si>
  <si>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</si>
  <si>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</si>
  <si>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</si>
  <si>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</si>
  <si>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</si>
  <si>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</si>
  <si>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</si>
  <si>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</si>
  <si>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</si>
  <si>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</si>
  <si>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</si>
  <si>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</si>
  <si>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</si>
  <si>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</si>
  <si>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</si>
  <si>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</si>
  <si>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</si>
  <si>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</si>
  <si>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</si>
  <si>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</si>
  <si>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</si>
  <si>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</si>
  <si>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</si>
  <si>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</si>
  <si>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</si>
  <si>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</si>
  <si>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</si>
  <si>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</si>
  <si>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</si>
  <si>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</si>
  <si>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</si>
  <si>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</si>
  <si>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</si>
  <si>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</si>
  <si>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</si>
  <si>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</si>
  <si>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</si>
  <si>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</si>
  <si>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</si>
  <si>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</si>
  <si>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</si>
  <si>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</si>
  <si>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</si>
  <si>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</si>
  <si>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</si>
  <si>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</si>
  <si>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</si>
  <si>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</si>
  <si>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</si>
  <si>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</si>
  <si>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</si>
  <si>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</si>
  <si>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</si>
  <si>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</si>
  <si>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</si>
  <si>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</si>
  <si>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</si>
  <si>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</si>
  <si>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</si>
  <si>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</si>
  <si>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</si>
  <si>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</si>
  <si>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</si>
  <si>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</si>
  <si>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</si>
  <si>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</si>
  <si>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</si>
  <si>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</si>
  <si>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</si>
  <si>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</si>
  <si>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</si>
  <si>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</si>
  <si>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</si>
  <si>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</si>
  <si>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</si>
  <si>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</si>
  <si>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</si>
  <si>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</si>
  <si>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</si>
  <si>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</si>
  <si>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</si>
  <si>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</si>
  <si>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</si>
  <si>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</si>
  <si>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</si>
  <si>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</si>
  <si>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</si>
  <si>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</si>
  <si>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</si>
  <si>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</si>
  <si>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</si>
  <si>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</si>
  <si>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</si>
  <si>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</si>
  <si>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</si>
  <si>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</si>
  <si>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</si>
  <si>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</si>
  <si>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</si>
  <si>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</si>
  <si>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</si>
  <si>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</si>
  <si>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</si>
  <si>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</si>
  <si>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</si>
  <si>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</si>
  <si>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</si>
  <si>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</si>
  <si>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</si>
  <si>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</si>
  <si>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</si>
  <si>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</si>
  <si>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</si>
  <si>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</si>
  <si>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</si>
  <si>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</si>
  <si>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</si>
  <si>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</si>
  <si>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</si>
  <si>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</si>
  <si>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</si>
  <si>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</si>
  <si>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</si>
  <si>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</si>
  <si>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</si>
  <si>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</si>
  <si>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</si>
  <si>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</si>
  <si>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</si>
  <si>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</si>
  <si>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</si>
  <si>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</si>
  <si>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</si>
  <si>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</si>
  <si>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</si>
  <si>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</si>
  <si>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</si>
  <si>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</si>
  <si>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</si>
  <si>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</si>
  <si>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</si>
  <si>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</si>
  <si>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</si>
  <si>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</si>
  <si>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</si>
  <si>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</si>
  <si>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</si>
  <si>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</si>
  <si>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</si>
  <si>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</si>
  <si>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</si>
  <si>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</si>
  <si>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</si>
  <si>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</si>
  <si>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</si>
  <si>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</si>
  <si>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</si>
  <si>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</si>
  <si>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</si>
  <si>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</si>
  <si>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</si>
  <si>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</si>
  <si>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</si>
  <si>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</si>
  <si>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</si>
  <si>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</si>
  <si>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</si>
  <si>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</si>
  <si>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</si>
  <si>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</si>
  <si>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</si>
  <si>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</si>
  <si>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</si>
  <si>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</si>
  <si>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</si>
  <si>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</si>
  <si>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</si>
  <si>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</si>
  <si>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</si>
  <si>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</si>
  <si>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</si>
  <si>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</si>
  <si>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</si>
  <si>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</si>
  <si>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</si>
  <si>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</si>
  <si>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</si>
  <si>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</si>
  <si>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</si>
  <si>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</si>
  <si>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</si>
  <si>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</si>
  <si>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</si>
  <si>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</si>
  <si>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</si>
  <si>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</si>
  <si>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</si>
  <si>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</si>
  <si>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</si>
  <si>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</si>
  <si>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</si>
  <si>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</si>
  <si>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</si>
  <si>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</si>
  <si>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</si>
  <si>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</si>
  <si>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</si>
  <si>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</si>
  <si>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</si>
  <si>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</si>
  <si>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</si>
  <si>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</si>
  <si>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</si>
  <si>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</si>
  <si>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</si>
  <si>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</si>
  <si>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</si>
  <si>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</si>
  <si>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</si>
  <si>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</si>
  <si>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</si>
  <si>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</si>
  <si>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</si>
  <si>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</si>
  <si>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</si>
  <si>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</si>
  <si>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</si>
  <si>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</si>
  <si>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</si>
  <si>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</si>
  <si>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</si>
  <si>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</si>
  <si>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</si>
  <si>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</si>
  <si>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</si>
  <si>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</si>
  <si>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</si>
  <si>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</si>
  <si>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</si>
  <si>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</si>
  <si>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</si>
  <si>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</si>
  <si>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</si>
  <si>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</si>
  <si>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</si>
  <si>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</si>
  <si>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</si>
  <si>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</si>
  <si>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</si>
  <si>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</si>
  <si>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</si>
  <si>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</si>
  <si>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</si>
  <si>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</si>
  <si>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</si>
  <si>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</si>
  <si>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</si>
  <si>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</si>
  <si>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</si>
  <si>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</si>
  <si>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</si>
  <si>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</si>
  <si>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</si>
  <si>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</si>
  <si>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</si>
  <si>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</si>
  <si>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</si>
  <si>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</si>
  <si>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</si>
  <si>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</si>
  <si>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</si>
  <si>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</si>
  <si>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</si>
  <si>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</si>
  <si>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</si>
  <si>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</si>
  <si>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</si>
  <si>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</si>
  <si>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</si>
  <si>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</si>
  <si>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</si>
  <si>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</si>
  <si>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</si>
  <si>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</si>
  <si>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</si>
  <si>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</si>
  <si>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</si>
  <si>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</si>
  <si>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</si>
  <si>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</si>
  <si>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</si>
  <si>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</si>
  <si>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</si>
  <si>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</si>
  <si>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</si>
  <si>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</si>
  <si>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</si>
  <si>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</si>
  <si>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</si>
  <si>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</si>
  <si>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</si>
  <si>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</si>
  <si>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</si>
  <si>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</si>
  <si>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</si>
  <si>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</si>
  <si>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</si>
  <si>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</si>
  <si>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</si>
  <si>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</si>
  <si>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</si>
  <si>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</si>
  <si>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</si>
  <si>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</si>
  <si>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</si>
  <si>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</si>
  <si>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</si>
  <si>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</si>
  <si>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</si>
  <si>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</si>
  <si>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</si>
  <si>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</si>
  <si>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</si>
  <si>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</si>
  <si>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</si>
  <si>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</si>
  <si>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</si>
  <si>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</si>
  <si>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</si>
  <si>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</si>
  <si>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</si>
  <si>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</si>
  <si>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</si>
  <si>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</si>
  <si>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</si>
  <si>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</si>
  <si>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</si>
  <si>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</si>
  <si>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</si>
  <si>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</si>
  <si>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</si>
  <si>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</si>
  <si>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</si>
  <si>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</si>
  <si>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</si>
  <si>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</si>
  <si>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</si>
  <si>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</si>
  <si>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</si>
  <si>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</si>
  <si>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</si>
  <si>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</si>
  <si>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</si>
  <si>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</si>
  <si>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</si>
  <si>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</si>
  <si>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</si>
  <si>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</si>
  <si>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</si>
  <si>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</si>
  <si>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</si>
  <si>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</si>
  <si>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</si>
  <si>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</si>
  <si>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</si>
  <si>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</si>
  <si>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</si>
  <si>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</si>
  <si>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</si>
  <si>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</si>
  <si>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</si>
  <si>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</si>
  <si>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</si>
  <si>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</si>
  <si>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</si>
  <si>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</si>
  <si>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</si>
  <si>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</si>
  <si>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</si>
  <si>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</si>
  <si>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</si>
  <si>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</si>
  <si>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</si>
  <si>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</si>
  <si>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</si>
  <si>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</si>
  <si>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</si>
  <si>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</si>
  <si>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</si>
  <si>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</si>
  <si>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</si>
  <si>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</si>
  <si>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</si>
  <si>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</si>
  <si>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</si>
  <si>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</si>
  <si>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</si>
  <si>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</si>
  <si>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</si>
  <si>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</si>
  <si>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</si>
  <si>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</si>
  <si>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</si>
  <si>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</si>
  <si>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</si>
  <si>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</si>
  <si>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</si>
  <si>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</si>
  <si>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</si>
  <si>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</si>
  <si>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</si>
  <si>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</si>
  <si>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</si>
  <si>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</si>
  <si>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</si>
  <si>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</si>
  <si>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</si>
  <si>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</si>
  <si>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</si>
  <si>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</si>
  <si>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</si>
  <si>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</si>
  <si>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</si>
  <si>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</si>
  <si>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</si>
  <si>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</si>
  <si>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</si>
  <si>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</si>
  <si>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</si>
  <si>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</si>
  <si>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</si>
  <si>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</si>
  <si>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</si>
  <si>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</si>
  <si>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</si>
  <si>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</si>
  <si>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</si>
  <si>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</si>
  <si>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</si>
  <si>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</si>
  <si>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</si>
  <si>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</si>
  <si>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</si>
  <si>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</si>
  <si>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</si>
  <si>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</si>
  <si>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</si>
  <si>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</si>
  <si>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</si>
  <si>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</si>
  <si>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</si>
  <si>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</si>
  <si>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</si>
  <si>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</si>
  <si>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</si>
  <si>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</si>
  <si>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</si>
  <si>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</si>
  <si>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</si>
  <si>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</si>
  <si>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</si>
  <si>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</si>
  <si>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</si>
  <si>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</si>
  <si>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</si>
  <si>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</si>
  <si>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</si>
  <si>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</si>
  <si>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</si>
  <si>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</si>
  <si>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</si>
  <si>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</si>
  <si>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</si>
  <si>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</si>
  <si>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</si>
  <si>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</si>
  <si>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</si>
  <si>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</si>
  <si>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</si>
  <si>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</si>
  <si>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</si>
  <si>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</si>
  <si>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</si>
  <si>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</si>
  <si>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</si>
  <si>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</si>
  <si>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</si>
  <si>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</si>
  <si>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</si>
  <si>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</si>
  <si>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</si>
  <si>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</si>
  <si>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</si>
  <si>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</si>
  <si>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</si>
  <si>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</si>
  <si>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</si>
  <si>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</si>
  <si>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</si>
  <si>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</si>
  <si>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</si>
  <si>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</si>
  <si>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</si>
  <si>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</si>
  <si>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</si>
  <si>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</si>
  <si>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</si>
  <si>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</si>
  <si>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</si>
  <si>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</si>
  <si>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</si>
  <si>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</si>
  <si>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</si>
  <si>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</si>
  <si>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</si>
  <si>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</si>
  <si>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</si>
  <si>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</si>
  <si>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</si>
  <si>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</si>
  <si>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</si>
  <si>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</si>
  <si>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</si>
  <si>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</si>
  <si>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</si>
  <si>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</si>
  <si>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</si>
  <si>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</si>
  <si>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</si>
  <si>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</si>
  <si>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</si>
  <si>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</si>
  <si>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</si>
  <si>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</si>
  <si>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</si>
  <si>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</si>
  <si>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</si>
  <si>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</si>
  <si>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</si>
  <si>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</si>
  <si>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</si>
  <si>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</si>
  <si>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</si>
  <si>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</si>
  <si>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</si>
  <si>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</si>
  <si>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</si>
  <si>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</si>
  <si>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</si>
  <si>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</si>
  <si>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</si>
  <si>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</si>
  <si>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</si>
  <si>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</si>
  <si>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</si>
  <si>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</si>
  <si>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</si>
  <si>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</si>
  <si>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</si>
  <si>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</si>
  <si>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</si>
  <si>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</si>
  <si>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</si>
  <si>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</si>
  <si>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</si>
  <si>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</si>
  <si>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</si>
  <si>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</si>
  <si>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</si>
  <si>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</si>
  <si>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</si>
  <si>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</si>
  <si>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</si>
  <si>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</si>
  <si>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</si>
  <si>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</si>
  <si>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</si>
  <si>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</si>
  <si>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</si>
  <si>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</si>
  <si>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</si>
  <si>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</si>
  <si>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</si>
  <si>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</si>
  <si>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</si>
  <si>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</si>
  <si>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</si>
  <si>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</si>
  <si>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</si>
  <si>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</si>
  <si>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</si>
  <si>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</si>
  <si>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</si>
  <si>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</si>
  <si>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</si>
  <si>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</si>
  <si>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</si>
  <si>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</si>
  <si>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</si>
  <si>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</si>
  <si>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</si>
  <si>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</si>
  <si>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</si>
  <si>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</si>
  <si>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</si>
  <si>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</si>
  <si>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</si>
  <si>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</si>
  <si>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</si>
  <si>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</si>
  <si>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</si>
  <si>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</si>
  <si>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</si>
  <si>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</si>
  <si>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</si>
  <si>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</si>
  <si>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</si>
  <si>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</si>
  <si>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</si>
  <si>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</si>
  <si>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</si>
  <si>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</si>
  <si>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</si>
  <si>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</si>
  <si>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</si>
  <si>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</si>
  <si>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</si>
  <si>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</si>
  <si>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</si>
  <si>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</si>
  <si>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</si>
  <si>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</si>
  <si>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</si>
  <si>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</si>
  <si>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</si>
  <si>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</si>
  <si>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</si>
  <si>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</si>
  <si>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</si>
  <si>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</si>
  <si>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</si>
  <si>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</si>
  <si>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</si>
  <si>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</si>
  <si>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</si>
  <si>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</si>
  <si>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</si>
  <si>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</si>
  <si>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</si>
  <si>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</si>
  <si>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</si>
  <si>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</si>
  <si>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</si>
  <si>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</si>
  <si>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</si>
  <si>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</si>
  <si>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</si>
  <si>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</si>
  <si>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</si>
  <si>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</si>
  <si>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</si>
  <si>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</si>
  <si>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</si>
  <si>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</si>
  <si>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</si>
  <si>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</si>
  <si>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</si>
  <si>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</si>
  <si>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</si>
  <si>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</si>
  <si>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</si>
  <si>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</si>
  <si>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</si>
  <si>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</si>
  <si>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</si>
  <si>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</si>
  <si>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</si>
  <si>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</si>
  <si>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</si>
  <si>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</si>
  <si>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</si>
  <si>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</si>
  <si>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</si>
  <si>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</si>
  <si>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</si>
  <si>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</si>
  <si>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</si>
  <si>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</si>
  <si>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</si>
  <si>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</si>
  <si>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</si>
  <si>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</si>
  <si>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</si>
  <si>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</si>
  <si>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</si>
  <si>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</si>
  <si>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</si>
  <si>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</si>
  <si>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</si>
  <si>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</si>
  <si>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</si>
  <si>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</si>
  <si>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</si>
  <si>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</si>
  <si>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</si>
  <si>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</si>
  <si>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</si>
  <si>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</si>
  <si>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</si>
  <si>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</si>
  <si>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</si>
  <si>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</si>
  <si>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</si>
  <si>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</si>
  <si>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</si>
  <si>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</si>
  <si>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</si>
  <si>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</si>
  <si>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</si>
  <si>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</si>
  <si>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</si>
  <si>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</si>
  <si>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</si>
  <si>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</si>
  <si>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</si>
  <si>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</si>
  <si>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</si>
  <si>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</si>
  <si>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</si>
  <si>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</si>
  <si>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</si>
  <si>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</si>
  <si>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</si>
  <si>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</si>
  <si>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</si>
  <si>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</si>
  <si>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</si>
  <si>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</si>
  <si>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</si>
  <si>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</si>
  <si>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</si>
  <si>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</si>
  <si>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</si>
  <si>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</si>
  <si>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</si>
  <si>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</si>
  <si>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</si>
  <si>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</si>
  <si>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</si>
  <si>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</si>
  <si>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</si>
  <si>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</si>
  <si>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</si>
  <si>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</si>
  <si>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</si>
  <si>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</si>
  <si>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</si>
  <si>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</si>
  <si>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</si>
  <si>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</si>
  <si>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</si>
  <si>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</si>
  <si>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</si>
  <si>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</si>
  <si>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</si>
  <si>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</si>
  <si>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</si>
  <si>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</si>
  <si>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</si>
  <si>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</si>
  <si>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</si>
  <si>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</si>
  <si>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</si>
  <si>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</si>
  <si>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</si>
  <si>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</si>
  <si>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</si>
  <si>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</si>
  <si>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</si>
  <si>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</si>
  <si>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</si>
  <si>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</si>
  <si>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</si>
  <si>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</si>
  <si>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</si>
  <si>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</si>
  <si>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</si>
  <si>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</si>
  <si>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</si>
  <si>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</si>
  <si>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</si>
  <si>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</si>
  <si>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</si>
  <si>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</si>
  <si>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</si>
  <si>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</si>
  <si>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</si>
  <si>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</si>
  <si>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</si>
  <si>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</si>
  <si>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</si>
  <si>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</si>
  <si>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</si>
  <si>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</si>
  <si>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</si>
  <si>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</si>
  <si>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</si>
  <si>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</si>
  <si>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</si>
  <si>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</si>
  <si>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</si>
  <si>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</si>
  <si>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</si>
  <si>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</si>
  <si>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</si>
  <si>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</si>
  <si>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</si>
  <si>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</si>
  <si>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</si>
  <si>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</si>
  <si>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</si>
  <si>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</si>
  <si>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</si>
  <si>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</si>
  <si>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</si>
  <si>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</si>
  <si>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</si>
  <si>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</si>
  <si>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</si>
  <si>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</si>
  <si>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</si>
  <si>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</si>
  <si>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</si>
  <si>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</si>
  <si>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</si>
  <si>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</si>
  <si>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</si>
  <si>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</si>
  <si>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</si>
  <si>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</si>
  <si>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</si>
  <si>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</si>
  <si>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</si>
  <si>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</si>
  <si>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</si>
  <si>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</si>
  <si>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</si>
  <si>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</si>
  <si>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</si>
  <si>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</si>
  <si>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</si>
  <si>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</si>
  <si>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</si>
  <si>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</si>
  <si>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</si>
  <si>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</si>
  <si>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</si>
  <si>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</si>
  <si>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</si>
  <si>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</si>
  <si>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</si>
  <si>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</si>
  <si>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</si>
  <si>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</si>
  <si>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</si>
  <si>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</si>
  <si>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</si>
  <si>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</si>
  <si>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</si>
  <si>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</si>
  <si>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</si>
  <si>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</si>
  <si>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</si>
  <si>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</si>
  <si>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</si>
  <si>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</si>
  <si>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</si>
  <si>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</si>
  <si>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</si>
  <si>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</si>
  <si>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</si>
  <si>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</si>
  <si>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</si>
  <si>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</si>
  <si>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</si>
  <si>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</si>
  <si>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</si>
  <si>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</si>
  <si>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</si>
  <si>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</si>
  <si>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</si>
  <si>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</si>
  <si>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</si>
  <si>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</si>
  <si>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</si>
  <si>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</si>
  <si>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</si>
  <si>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</si>
  <si>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</si>
  <si>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</si>
  <si>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</si>
  <si>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</si>
  <si>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</si>
  <si>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</si>
  <si>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</si>
  <si>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</si>
  <si>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</si>
  <si>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</si>
  <si>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</si>
  <si>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</si>
  <si>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</si>
  <si>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</si>
  <si>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</si>
  <si>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</si>
  <si>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</si>
  <si>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</si>
  <si>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</si>
  <si>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</si>
  <si>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</si>
  <si>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</si>
  <si>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</si>
  <si>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</si>
  <si>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</si>
  <si>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</si>
  <si>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</si>
  <si>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</si>
  <si>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</si>
  <si>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</si>
  <si>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</si>
  <si>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</si>
  <si>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</si>
  <si>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</si>
  <si>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</si>
  <si>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</si>
  <si>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</si>
  <si>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</si>
  <si>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</si>
  <si>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</si>
  <si>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</si>
  <si>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</si>
  <si>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</si>
  <si>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</si>
  <si>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</si>
  <si>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</si>
  <si>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</si>
  <si>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</si>
  <si>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</si>
  <si>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</si>
  <si>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</si>
  <si>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</si>
  <si>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</si>
  <si>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</si>
  <si>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</si>
  <si>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</si>
  <si>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</si>
  <si>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</si>
  <si>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</si>
  <si>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</si>
  <si>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</si>
  <si>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</si>
  <si>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</si>
  <si>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</si>
  <si>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</si>
  <si>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</si>
  <si>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</si>
  <si>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</si>
  <si>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</si>
  <si>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</si>
  <si>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</si>
  <si>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</si>
  <si>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</si>
  <si>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</si>
  <si>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</si>
  <si>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</si>
  <si>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</si>
  <si>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</si>
  <si>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</si>
  <si>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</si>
  <si>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</si>
  <si>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</si>
  <si>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</si>
  <si>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</si>
  <si>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</si>
  <si>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</si>
  <si>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</si>
  <si>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</si>
  <si>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</si>
  <si>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</si>
  <si>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</si>
  <si>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</si>
  <si>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</si>
  <si>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</si>
  <si>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</si>
  <si>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</si>
  <si>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</si>
  <si>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</si>
  <si>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</si>
  <si>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</si>
  <si>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</si>
  <si>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</si>
  <si>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</si>
  <si>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</si>
  <si>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</si>
  <si>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</si>
  <si>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</si>
  <si>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</si>
  <si>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</si>
  <si>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</si>
  <si>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</si>
  <si>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</si>
  <si>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</si>
  <si>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</si>
  <si>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</si>
  <si>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</si>
  <si>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</si>
  <si>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</si>
  <si>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</si>
  <si>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</si>
  <si>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</si>
  <si>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</si>
  <si>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</si>
  <si>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</si>
  <si>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</si>
  <si>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</si>
  <si>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</si>
  <si>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</si>
  <si>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</si>
  <si>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</si>
  <si>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</si>
  <si>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</si>
  <si>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</si>
  <si>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</si>
  <si>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</si>
  <si>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</si>
  <si>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</si>
  <si>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</si>
  <si>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</si>
  <si>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</si>
  <si>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</si>
  <si>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</si>
  <si>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</si>
  <si>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</si>
  <si>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</si>
  <si>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</si>
  <si>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</si>
  <si>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</si>
  <si>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</si>
  <si>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</si>
  <si>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</si>
  <si>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</si>
  <si>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</si>
  <si>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</si>
  <si>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</si>
  <si>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</si>
  <si>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</si>
  <si>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</si>
  <si>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</si>
  <si>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</si>
  <si>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</si>
  <si>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</si>
  <si>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</si>
  <si>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</si>
  <si>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</si>
  <si>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</si>
  <si>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</si>
  <si>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</si>
  <si>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</si>
  <si>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</si>
  <si>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</si>
  <si>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</si>
  <si>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</si>
  <si>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</si>
  <si>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</si>
  <si>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</si>
  <si>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</si>
  <si>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</si>
  <si>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</si>
  <si>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</si>
  <si>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</si>
  <si>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</si>
  <si>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</si>
  <si>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</si>
  <si>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</si>
  <si>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</si>
  <si>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</si>
  <si>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</si>
  <si>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</si>
  <si>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</si>
  <si>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</si>
  <si>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</si>
  <si>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</si>
  <si>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</si>
  <si>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</si>
  <si>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</si>
  <si>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</si>
  <si>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</si>
  <si>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</si>
  <si>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</si>
  <si>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</si>
  <si>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</si>
  <si>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</si>
  <si>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</si>
  <si>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</si>
  <si>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</si>
  <si>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</si>
  <si>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</si>
  <si>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</si>
  <si>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</si>
  <si>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</si>
  <si>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</si>
  <si>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</si>
  <si>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</si>
  <si>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</si>
  <si>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</si>
  <si>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</si>
  <si>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</si>
  <si>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</si>
  <si>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</si>
  <si>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</si>
  <si>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</si>
  <si>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</si>
  <si>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</si>
  <si>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</si>
  <si>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</si>
  <si>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</si>
  <si>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</si>
  <si>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</si>
  <si>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</si>
  <si>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</si>
  <si>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</si>
  <si>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</si>
  <si>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</si>
  <si>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</si>
  <si>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</si>
  <si>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</si>
  <si>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</si>
  <si>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</si>
  <si>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</si>
  <si>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</si>
  <si>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</si>
  <si>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</si>
  <si>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</si>
  <si>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</si>
  <si>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</si>
  <si>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</si>
  <si>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</si>
  <si>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</si>
  <si>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</si>
  <si>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</si>
  <si>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</si>
  <si>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</si>
  <si>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</si>
  <si>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</si>
  <si>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</si>
  <si>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</si>
  <si>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</si>
  <si>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</si>
  <si>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</si>
  <si>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</si>
  <si>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</si>
  <si>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</si>
  <si>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</si>
  <si>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</si>
  <si>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</si>
  <si>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</si>
  <si>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</si>
  <si>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</si>
  <si>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</si>
  <si>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</si>
  <si>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</si>
  <si>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</si>
  <si>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</si>
  <si>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</si>
  <si>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</si>
  <si>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</si>
  <si>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</si>
  <si>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</si>
  <si>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</si>
  <si>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</si>
  <si>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</si>
  <si>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</si>
  <si>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</si>
  <si>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</si>
  <si>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</si>
  <si>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</si>
  <si>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</si>
  <si>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</si>
  <si>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</si>
  <si>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</si>
  <si>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</si>
  <si>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</si>
  <si>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</si>
  <si>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</si>
  <si>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</si>
  <si>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</si>
  <si>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</si>
  <si>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</si>
  <si>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</si>
  <si>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</si>
  <si>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</si>
  <si>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</si>
  <si>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</si>
  <si>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</si>
  <si>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</si>
  <si>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</si>
  <si>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</si>
  <si>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</si>
  <si>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</si>
  <si>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</si>
  <si>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</si>
  <si>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</si>
  <si>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</si>
  <si>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</si>
  <si>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</si>
  <si>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</si>
  <si>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</si>
  <si>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</si>
  <si>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</si>
  <si>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</si>
  <si>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</si>
  <si>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</si>
  <si>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</si>
  <si>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</si>
  <si>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</si>
  <si>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</si>
  <si>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</si>
  <si>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</si>
  <si>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</si>
  <si>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</si>
  <si>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</si>
  <si>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</si>
  <si>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</si>
  <si>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</si>
  <si>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</si>
  <si>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</si>
  <si>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</si>
  <si>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</si>
  <si>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</si>
  <si>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</si>
  <si>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</si>
  <si>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</si>
  <si>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</si>
  <si>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</si>
  <si>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</si>
  <si>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</si>
  <si>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</si>
  <si>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</si>
  <si>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</si>
  <si>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</si>
  <si>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</si>
  <si>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</si>
  <si>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</si>
  <si>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</si>
  <si>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</si>
  <si>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</si>
  <si>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</si>
  <si>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</si>
  <si>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</si>
  <si>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</si>
  <si>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</si>
  <si>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</si>
  <si>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</si>
  <si>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</si>
  <si>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</si>
  <si>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</si>
  <si>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</si>
  <si>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</si>
  <si>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</si>
  <si>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</si>
  <si>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</si>
  <si>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</si>
  <si>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</si>
  <si>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</si>
  <si>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</si>
  <si>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</si>
  <si>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</si>
  <si>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</si>
  <si>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</si>
  <si>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</si>
  <si>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</si>
  <si>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</si>
  <si>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</si>
  <si>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</si>
  <si>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</si>
  <si>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</si>
  <si>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</si>
  <si>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</si>
  <si>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</si>
  <si>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</si>
  <si>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</si>
  <si>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</si>
  <si>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</si>
  <si>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</si>
  <si>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</si>
  <si>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</si>
  <si>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</si>
  <si>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</si>
  <si>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</si>
  <si>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</si>
  <si>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</si>
  <si>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</si>
  <si>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</si>
  <si>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</si>
  <si>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</si>
  <si>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</si>
  <si>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</si>
  <si>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</si>
  <si>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</si>
  <si>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</si>
  <si>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</si>
  <si>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</si>
  <si>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</si>
  <si>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</si>
  <si>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</si>
  <si>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</si>
  <si>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</si>
  <si>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</si>
  <si>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</si>
  <si>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</si>
  <si>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</si>
  <si>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</si>
  <si>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</si>
  <si>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</si>
  <si>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</si>
  <si>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</si>
  <si>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</si>
  <si>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</si>
  <si>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</si>
  <si>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</si>
  <si>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</si>
  <si>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</si>
  <si>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</si>
  <si>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</si>
  <si>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</si>
  <si>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</si>
  <si>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</si>
  <si>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</si>
  <si>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</si>
  <si>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</si>
  <si>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</si>
  <si>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</si>
  <si>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</si>
  <si>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</si>
  <si>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</si>
  <si>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</si>
  <si>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</si>
  <si>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</si>
  <si>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</si>
  <si>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</si>
  <si>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</si>
  <si>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</si>
  <si>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</si>
  <si>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</si>
  <si>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</si>
  <si>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</si>
  <si>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</si>
  <si>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</si>
  <si>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</si>
  <si>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</si>
  <si>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</si>
  <si>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</si>
  <si>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</si>
  <si>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</si>
  <si>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</si>
  <si>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</si>
  <si>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</si>
  <si>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</si>
  <si>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</si>
  <si>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</si>
  <si>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</si>
  <si>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</si>
  <si>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</si>
  <si>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</si>
  <si>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</si>
  <si>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</si>
  <si>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</si>
  <si>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</si>
  <si>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</si>
  <si>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</si>
  <si>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</si>
  <si>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</si>
  <si>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</si>
  <si>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</si>
  <si>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</si>
  <si>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</si>
  <si>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</si>
  <si>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</si>
  <si>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</si>
  <si>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</si>
  <si>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</si>
  <si>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</si>
  <si>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</si>
  <si>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</si>
  <si>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</si>
  <si>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</si>
  <si>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</si>
  <si>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</si>
  <si>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</si>
  <si>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</si>
  <si>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</si>
  <si>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</si>
  <si>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</si>
  <si>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</si>
  <si>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</si>
  <si>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</si>
  <si>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</si>
  <si>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</si>
  <si>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</si>
  <si>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</si>
  <si>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</si>
  <si>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</si>
  <si>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</si>
  <si>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</si>
  <si>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</si>
  <si>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</si>
  <si>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</si>
  <si>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</si>
  <si>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</si>
  <si>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</si>
  <si>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</si>
  <si>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</si>
  <si>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</si>
  <si>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</si>
  <si>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</si>
  <si>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</si>
  <si>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</si>
  <si>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</si>
  <si>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</si>
  <si>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</si>
  <si>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</si>
  <si>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</si>
  <si>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</si>
  <si>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</si>
  <si>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</si>
  <si>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</si>
  <si>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</si>
  <si>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</si>
  <si>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</si>
  <si>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</si>
  <si>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</si>
  <si>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</si>
  <si>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</si>
  <si>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</si>
  <si>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</si>
  <si>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</si>
  <si>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</si>
  <si>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</si>
  <si>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</si>
  <si>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</si>
  <si>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</si>
  <si>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</si>
  <si>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</si>
  <si>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</si>
  <si>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</si>
  <si>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</si>
  <si>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</si>
  <si>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</si>
  <si>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</si>
  <si>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</si>
  <si>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</si>
  <si>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</si>
  <si>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</si>
  <si>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</si>
  <si>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</si>
  <si>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</si>
  <si>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</si>
  <si>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</si>
  <si>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</si>
  <si>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</si>
  <si>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</si>
  <si>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</si>
  <si>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</si>
  <si>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</si>
  <si>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</si>
  <si>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</si>
  <si>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</si>
  <si>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</si>
  <si>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</si>
  <si>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</si>
  <si>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</si>
  <si>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</si>
  <si>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</si>
  <si>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</si>
  <si>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</si>
  <si>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</si>
  <si>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</si>
  <si>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</si>
  <si>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</si>
  <si>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</si>
  <si>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</si>
  <si>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</si>
  <si>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</si>
  <si>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</si>
  <si>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</si>
  <si>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</si>
  <si>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</si>
  <si>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</si>
  <si>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</si>
  <si>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</si>
  <si>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</si>
  <si>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</si>
  <si>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</si>
  <si>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</si>
  <si>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</si>
  <si>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</si>
  <si>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</si>
  <si>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</si>
  <si>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</si>
  <si>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</si>
  <si>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</si>
  <si>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</si>
  <si>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</si>
  <si>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</si>
  <si>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</si>
  <si>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</si>
  <si>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</si>
  <si>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</si>
  <si>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</si>
  <si>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</si>
  <si>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</si>
  <si>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</si>
  <si>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</si>
  <si>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</si>
  <si>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</si>
  <si>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</si>
  <si>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</si>
  <si>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</si>
  <si>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</si>
  <si>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</si>
  <si>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</si>
  <si>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</si>
  <si>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</si>
  <si>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</si>
  <si>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</si>
  <si>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</si>
  <si>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</si>
  <si>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</si>
  <si>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</si>
  <si>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</si>
  <si>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</si>
  <si>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</si>
  <si>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</si>
  <si>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</si>
  <si>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</si>
  <si>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</si>
  <si>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</si>
  <si>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</si>
  <si>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</si>
  <si>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</si>
  <si>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</si>
  <si>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</si>
  <si>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</si>
  <si>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</si>
  <si>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</si>
  <si>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</si>
  <si>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</si>
  <si>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</si>
  <si>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</si>
  <si>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</si>
  <si>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</si>
  <si>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</si>
  <si>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</si>
  <si>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</si>
  <si>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</si>
  <si>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</si>
  <si>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</si>
  <si>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</si>
  <si>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</si>
  <si>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</si>
  <si>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</si>
  <si>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</si>
  <si>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</si>
  <si>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</si>
  <si>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</si>
  <si>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</si>
  <si>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</si>
  <si>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</si>
  <si>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</si>
  <si>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</si>
  <si>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</si>
  <si>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</si>
  <si>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</si>
  <si>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</si>
  <si>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</si>
  <si>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</si>
  <si>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</si>
  <si>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</si>
  <si>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</si>
  <si>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</si>
  <si>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</si>
  <si>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</si>
  <si>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</si>
  <si>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</si>
  <si>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</si>
  <si>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</si>
  <si>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</si>
  <si>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</si>
  <si>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</si>
  <si>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</si>
  <si>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</si>
  <si>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</si>
  <si>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</si>
  <si>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</si>
  <si>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</si>
  <si>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</si>
  <si>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</si>
  <si>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</si>
  <si>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</si>
  <si>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</si>
  <si>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</si>
  <si>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</si>
  <si>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</si>
  <si>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</si>
  <si>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</si>
  <si>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</si>
  <si>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</si>
  <si>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</si>
  <si>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</si>
  <si>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</si>
  <si>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</si>
  <si>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</si>
  <si>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</si>
  <si>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</si>
  <si>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</si>
  <si>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</si>
  <si>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</si>
  <si>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</si>
  <si>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</si>
  <si>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</si>
  <si>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</si>
  <si>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</si>
  <si>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</si>
  <si>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</si>
  <si>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</si>
  <si>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</si>
  <si>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</si>
  <si>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</si>
  <si>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</si>
  <si>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</si>
  <si>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</si>
  <si>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</si>
  <si>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</si>
  <si>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</si>
  <si>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</si>
  <si>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</si>
  <si>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</si>
  <si>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</si>
  <si>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</si>
  <si>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</si>
  <si>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</si>
  <si>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</si>
  <si>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</si>
  <si>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</si>
  <si>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</si>
  <si>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</si>
  <si>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</si>
  <si>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</si>
  <si>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</si>
  <si>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</si>
  <si>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</si>
  <si>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</si>
  <si>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</si>
  <si>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</si>
  <si>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</si>
  <si>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</si>
  <si>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</si>
  <si>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</si>
  <si>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</si>
  <si>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</si>
  <si>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</si>
  <si>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</si>
  <si>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</si>
  <si>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</si>
  <si>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</si>
  <si>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</si>
  <si>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</si>
  <si>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</si>
  <si>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</si>
  <si>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</si>
  <si>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</si>
  <si>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</si>
  <si>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</si>
  <si>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</si>
  <si>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</si>
  <si>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</si>
  <si>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</si>
  <si>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</si>
  <si>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</si>
  <si>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</si>
  <si>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</si>
  <si>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</si>
  <si>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</si>
  <si>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</si>
  <si>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</si>
  <si>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</si>
  <si>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</si>
  <si>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</si>
  <si>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</si>
  <si>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</si>
  <si>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</si>
  <si>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</si>
  <si>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</si>
  <si>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</si>
  <si>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</si>
  <si>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</si>
  <si>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</si>
  <si>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</si>
  <si>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</si>
  <si>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</si>
  <si>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</si>
  <si>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</si>
  <si>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</si>
  <si>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</si>
  <si>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</si>
  <si>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</si>
  <si>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</si>
  <si>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</si>
  <si>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</si>
  <si>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</si>
  <si>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</si>
  <si>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</si>
  <si>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</si>
  <si>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</si>
  <si>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</si>
  <si>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</si>
  <si>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</si>
  <si>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</si>
  <si>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</si>
  <si>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</si>
  <si>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</si>
  <si>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</si>
  <si>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</si>
  <si>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</si>
  <si>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</si>
  <si>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</si>
  <si>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</si>
  <si>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</si>
  <si>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</si>
  <si>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</si>
  <si>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</si>
  <si>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</si>
  <si>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</si>
  <si>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</si>
  <si>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</si>
  <si>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</si>
  <si>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</si>
  <si>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</si>
  <si>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</si>
  <si>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</si>
  <si>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</si>
  <si>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</si>
  <si>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</si>
  <si>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</si>
  <si>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</si>
  <si>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</si>
  <si>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</si>
  <si>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</si>
  <si>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</si>
  <si>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</si>
  <si>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</si>
  <si>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</si>
  <si>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</si>
  <si>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</si>
  <si>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</si>
  <si>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</si>
  <si>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</si>
  <si>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</si>
  <si>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</si>
  <si>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</si>
  <si>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</si>
  <si>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</si>
  <si>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</si>
  <si>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</si>
  <si>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</si>
  <si>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</si>
  <si>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</si>
  <si>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</si>
  <si>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</si>
  <si>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</si>
  <si>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</si>
  <si>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</si>
  <si>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</si>
  <si>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</si>
  <si>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</si>
  <si>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</si>
  <si>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</si>
  <si>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</si>
  <si>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</si>
  <si>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</si>
  <si>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</si>
  <si>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</si>
  <si>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</si>
  <si>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</si>
  <si>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</si>
  <si>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</si>
  <si>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</si>
  <si>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</si>
  <si>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</si>
  <si>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</si>
  <si>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</si>
  <si>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</si>
  <si>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</si>
  <si>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</si>
  <si>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</si>
  <si>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</si>
  <si>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</si>
  <si>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</si>
  <si>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</si>
  <si>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</si>
  <si>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</si>
  <si>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</si>
  <si>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</si>
  <si>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</si>
  <si>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</si>
  <si>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</si>
  <si>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</si>
  <si>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</si>
  <si>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</si>
  <si>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</si>
  <si>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</si>
  <si>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</si>
  <si>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</si>
  <si>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</si>
  <si>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</si>
  <si>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</si>
  <si>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</si>
  <si>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</si>
  <si>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</si>
  <si>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</si>
  <si>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</si>
  <si>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</si>
  <si>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</si>
  <si>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</si>
  <si>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</si>
  <si>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</si>
  <si>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</si>
  <si>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</si>
  <si>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</si>
  <si>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</si>
  <si>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</si>
  <si>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</si>
  <si>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</si>
  <si>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</si>
  <si>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</si>
  <si>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</si>
  <si>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</si>
  <si>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</si>
  <si>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</si>
  <si>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</si>
  <si>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</si>
  <si>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</si>
  <si>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</si>
  <si>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</si>
  <si>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</si>
  <si>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</si>
  <si>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</si>
  <si>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</si>
  <si>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</si>
  <si>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</si>
  <si>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</si>
  <si>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</si>
  <si>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</si>
  <si>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</si>
  <si>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</si>
  <si>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</si>
  <si>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</si>
  <si>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</si>
  <si>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</si>
  <si>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</si>
  <si>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</si>
  <si>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</si>
  <si>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</si>
  <si>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</si>
  <si>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</si>
  <si>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</si>
  <si>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</si>
  <si>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</si>
  <si>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</si>
  <si>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</si>
  <si>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</si>
  <si>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</si>
  <si>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</si>
  <si>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</si>
  <si>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</si>
  <si>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</si>
  <si>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</si>
  <si>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</si>
  <si>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</si>
  <si>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</si>
  <si>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</si>
  <si>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</si>
  <si>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</si>
  <si>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</si>
  <si>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</si>
  <si>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</si>
  <si>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</si>
  <si>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</si>
  <si>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</si>
  <si>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</si>
  <si>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</si>
  <si>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</si>
  <si>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</si>
  <si>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</si>
  <si>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</si>
  <si>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</si>
  <si>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</si>
  <si>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</si>
  <si>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</si>
  <si>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</si>
  <si>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</si>
  <si>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</si>
  <si>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</si>
  <si>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</si>
  <si>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</si>
  <si>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</si>
  <si>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</si>
  <si>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</si>
  <si>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</si>
  <si>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</si>
  <si>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</si>
  <si>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</si>
  <si>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</si>
  <si>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</si>
  <si>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</si>
  <si>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</si>
  <si>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</si>
  <si>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</si>
  <si>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</si>
  <si>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</si>
  <si>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</si>
  <si>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</si>
  <si>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</si>
  <si>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</si>
  <si>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</si>
  <si>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</si>
  <si>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</si>
  <si>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</si>
  <si>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</si>
  <si>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</si>
  <si>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</si>
  <si>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</si>
  <si>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</si>
  <si>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</si>
  <si>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</si>
  <si>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</si>
  <si>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</si>
  <si>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</si>
  <si>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</si>
  <si>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</si>
  <si>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</si>
  <si>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</si>
  <si>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</si>
  <si>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</si>
  <si>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</si>
  <si>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</si>
  <si>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</si>
  <si>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</si>
  <si>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</si>
  <si>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</si>
  <si>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</si>
  <si>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</si>
  <si>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</si>
  <si>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</si>
  <si>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</si>
  <si>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</si>
  <si>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</si>
  <si>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</si>
  <si>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</si>
  <si>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</si>
  <si>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</si>
  <si>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</si>
  <si>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</si>
  <si>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</si>
  <si>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</si>
  <si>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</si>
  <si>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</si>
  <si>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</si>
  <si>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</si>
  <si>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</si>
  <si>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</si>
  <si>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</si>
  <si>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</si>
  <si>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</si>
  <si>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</si>
  <si>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</si>
  <si>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</si>
  <si>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</si>
  <si>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</si>
  <si>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</si>
  <si>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</si>
  <si>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</si>
  <si>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</si>
  <si>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</si>
  <si>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</si>
  <si>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</si>
  <si>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</si>
  <si>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</si>
  <si>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</si>
  <si>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</si>
  <si>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</si>
  <si>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</si>
  <si>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</si>
  <si>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</si>
  <si>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</si>
  <si>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</si>
  <si>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</si>
  <si>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</si>
  <si>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</si>
  <si>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</si>
  <si>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</si>
  <si>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</si>
  <si>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</si>
  <si>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</si>
  <si>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</si>
  <si>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</si>
  <si>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</si>
  <si>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</si>
  <si>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</si>
  <si>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</si>
  <si>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</si>
  <si>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</si>
  <si>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</si>
  <si>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</si>
  <si>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</si>
  <si>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</si>
  <si>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</si>
  <si>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</si>
  <si>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</si>
  <si>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</si>
  <si>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</si>
  <si>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</si>
  <si>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</si>
  <si>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</si>
  <si>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</si>
  <si>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</si>
  <si>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</si>
  <si>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</si>
  <si>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</si>
  <si>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</si>
  <si>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</si>
  <si>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</si>
  <si>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</si>
  <si>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</si>
  <si>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</si>
  <si>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</si>
  <si>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</si>
  <si>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</si>
  <si>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</si>
  <si>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</si>
  <si>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</si>
  <si>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</si>
  <si>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</si>
  <si>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</si>
  <si>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</si>
  <si>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</si>
  <si>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</si>
  <si>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</si>
  <si>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</si>
  <si>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</si>
  <si>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</si>
  <si>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</si>
  <si>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</si>
  <si>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</si>
  <si>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</si>
  <si>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</si>
  <si>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</si>
  <si>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</si>
  <si>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</si>
  <si>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</si>
  <si>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</si>
  <si>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</si>
  <si>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</si>
  <si>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</si>
  <si>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</si>
  <si>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</si>
  <si>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</si>
  <si>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</si>
  <si>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</si>
  <si>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</si>
  <si>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</si>
  <si>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</si>
  <si>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</si>
  <si>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</si>
  <si>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</si>
  <si>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</si>
  <si>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</si>
  <si>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</si>
  <si>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</si>
  <si>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</si>
  <si>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</si>
  <si>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</si>
  <si>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</si>
  <si>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</si>
  <si>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</si>
  <si>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</si>
  <si>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</si>
  <si>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</si>
  <si>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</si>
  <si>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</si>
  <si>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</si>
  <si>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</si>
  <si>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</si>
  <si>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</si>
  <si>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</si>
  <si>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</si>
  <si>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</si>
  <si>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</si>
  <si>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</si>
  <si>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</si>
  <si>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</si>
  <si>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</si>
  <si>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</si>
  <si>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</si>
  <si>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</si>
  <si>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</si>
  <si>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</si>
  <si>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</si>
  <si>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</si>
  <si>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</si>
  <si>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</si>
  <si>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</si>
  <si>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</si>
  <si>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</si>
  <si>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</si>
  <si>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</si>
  <si>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</si>
  <si>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</si>
  <si>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</si>
  <si>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</si>
  <si>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</si>
  <si>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</si>
  <si>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</si>
  <si>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</si>
  <si>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</si>
  <si>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</si>
  <si>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</si>
  <si>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</si>
  <si>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</si>
  <si>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</si>
  <si>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</si>
  <si>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</si>
  <si>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</si>
  <si>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</si>
  <si>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</si>
  <si>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</si>
  <si>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</si>
  <si>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</si>
  <si>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</si>
  <si>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</si>
  <si>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</si>
  <si>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</si>
  <si>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</si>
  <si>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</si>
  <si>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</si>
  <si>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</si>
  <si>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</si>
  <si>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</si>
  <si>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</si>
  <si>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</si>
  <si>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</si>
  <si>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</si>
  <si>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</si>
  <si>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</si>
  <si>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</si>
  <si>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</si>
  <si>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</si>
  <si>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</si>
  <si>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</si>
  <si>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</si>
  <si>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</si>
  <si>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</si>
  <si>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</si>
  <si>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</si>
  <si>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</si>
  <si>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</si>
  <si>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</si>
  <si>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</si>
  <si>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</si>
  <si>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</si>
  <si>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</si>
  <si>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</si>
  <si>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</si>
  <si>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</si>
  <si>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</si>
  <si>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</si>
  <si>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</si>
  <si>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</si>
  <si>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</si>
  <si>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</si>
  <si>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</si>
  <si>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</si>
  <si>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</si>
  <si>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</si>
  <si>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</si>
  <si>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</si>
  <si>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</si>
  <si>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</si>
  <si>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</si>
  <si>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</si>
  <si>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</si>
  <si>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</si>
  <si>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</si>
  <si>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</si>
  <si>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</si>
  <si>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</si>
  <si>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</si>
  <si>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</si>
  <si>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</si>
  <si>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</si>
  <si>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</si>
  <si>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</si>
  <si>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</si>
  <si>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</si>
  <si>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</si>
  <si>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</si>
  <si>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</si>
  <si>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</si>
  <si>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</si>
  <si>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</si>
  <si>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</si>
  <si>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</si>
  <si>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</si>
  <si>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</si>
  <si>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</si>
  <si>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</si>
  <si>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</si>
  <si>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</si>
  <si>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</si>
  <si>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</si>
  <si>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</si>
  <si>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</si>
  <si>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</si>
  <si>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</si>
  <si>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</si>
  <si>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</si>
  <si>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</si>
  <si>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</si>
  <si>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</si>
  <si>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</si>
  <si>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</si>
  <si>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</si>
  <si>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</si>
  <si>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</si>
  <si>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</si>
  <si>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</si>
  <si>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</si>
  <si>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</si>
  <si>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</si>
  <si>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</si>
  <si>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</si>
  <si>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</si>
  <si>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</si>
  <si>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</si>
  <si>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</si>
  <si>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</si>
  <si>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</si>
  <si>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</si>
  <si>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</si>
  <si>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</si>
  <si>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</si>
  <si>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</si>
  <si>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</si>
  <si>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</si>
  <si>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</si>
  <si>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</si>
  <si>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</si>
  <si>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</si>
  <si>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</si>
  <si>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</si>
  <si>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</si>
  <si>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</si>
  <si>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</si>
  <si>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</si>
  <si>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</si>
  <si>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</si>
  <si>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</si>
  <si>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</si>
  <si>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</si>
  <si>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</si>
  <si>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</si>
  <si>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</si>
  <si>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</si>
  <si>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</si>
  <si>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</si>
  <si>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</si>
  <si>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</si>
  <si>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</si>
  <si>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</si>
  <si>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</si>
  <si>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</si>
  <si>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</si>
  <si>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</si>
  <si>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</si>
  <si>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</si>
  <si>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</si>
  <si>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</si>
  <si>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</si>
  <si>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</si>
  <si>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</si>
  <si>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</si>
  <si>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</si>
  <si>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</si>
  <si>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</si>
  <si>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</si>
  <si>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</si>
  <si>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</si>
  <si>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</si>
  <si>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</si>
  <si>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</si>
  <si>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</si>
  <si>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</si>
  <si>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</si>
  <si>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</si>
  <si>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</si>
  <si>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</si>
  <si>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</si>
  <si>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</si>
  <si>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</si>
  <si>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</si>
  <si>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</si>
  <si>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</si>
  <si>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</si>
  <si>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</si>
  <si>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</si>
  <si>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</si>
  <si>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</si>
  <si>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</si>
  <si>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</si>
  <si>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</si>
  <si>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</si>
  <si>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</si>
  <si>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</si>
  <si>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</si>
  <si>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</si>
  <si>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</si>
  <si>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</si>
  <si>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</si>
  <si>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</si>
  <si>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</si>
  <si>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</si>
  <si>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</si>
  <si>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</si>
  <si>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</si>
  <si>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</si>
  <si>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</si>
  <si>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</si>
  <si>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</si>
  <si>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</si>
  <si>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</si>
  <si>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</si>
  <si>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</si>
  <si>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</si>
  <si>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</si>
  <si>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</si>
  <si>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</si>
  <si>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</si>
  <si>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</si>
  <si>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</si>
  <si>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</si>
  <si>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</si>
  <si>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</si>
  <si>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</si>
  <si>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</si>
  <si>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</si>
  <si>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</si>
  <si>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</si>
  <si>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</si>
  <si>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</si>
  <si>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</si>
  <si>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</si>
  <si>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</si>
  <si>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</si>
  <si>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</si>
  <si>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</si>
  <si>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</si>
  <si>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</si>
  <si>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</si>
  <si>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</si>
  <si>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</si>
  <si>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</si>
  <si>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</si>
  <si>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</si>
  <si>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</si>
  <si>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</si>
  <si>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</si>
  <si>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</si>
  <si>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</si>
  <si>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</si>
  <si>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</si>
  <si>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</si>
  <si>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</si>
  <si>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</si>
  <si>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</si>
  <si>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</si>
  <si>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</si>
  <si>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</si>
  <si>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</si>
  <si>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</si>
  <si>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</si>
  <si>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</si>
  <si>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</si>
  <si>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</si>
  <si>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</si>
  <si>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</si>
  <si>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</si>
  <si>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</si>
  <si>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</si>
  <si>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</si>
  <si>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</si>
  <si>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</si>
  <si>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</si>
  <si>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</si>
  <si>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</si>
  <si>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</si>
  <si>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</si>
  <si>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</si>
  <si>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</si>
  <si>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</si>
  <si>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</si>
  <si>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</si>
  <si>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</si>
  <si>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</si>
  <si>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</si>
  <si>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</si>
  <si>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</si>
  <si>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</si>
  <si>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</si>
  <si>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</si>
  <si>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</si>
  <si>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</si>
  <si>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</si>
  <si>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</si>
  <si>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</si>
  <si>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</si>
  <si>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</si>
  <si>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</si>
  <si>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</si>
  <si>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</si>
  <si>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</si>
  <si>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</si>
  <si>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</si>
  <si>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</si>
  <si>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</si>
  <si>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</si>
  <si>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</si>
  <si>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</si>
  <si>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</si>
  <si>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</si>
  <si>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</si>
  <si>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</si>
  <si>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</si>
  <si>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</si>
  <si>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</si>
  <si>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</si>
  <si>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</si>
  <si>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</si>
  <si>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</si>
  <si>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</si>
  <si>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</si>
  <si>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</si>
  <si>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</si>
  <si>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</si>
  <si>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</si>
  <si>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</si>
  <si>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</si>
  <si>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</si>
  <si>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</si>
  <si>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</si>
  <si>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</si>
  <si>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</si>
  <si>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</si>
  <si>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</si>
  <si>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</si>
  <si>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</si>
  <si>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</si>
  <si>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</si>
  <si>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</si>
  <si>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</si>
  <si>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</si>
  <si>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</si>
  <si>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</si>
  <si>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</si>
  <si>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</si>
  <si>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</si>
  <si>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</si>
  <si>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</si>
  <si>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</si>
  <si>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</si>
  <si>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</si>
  <si>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</si>
  <si>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</si>
  <si>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</si>
  <si>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</si>
  <si>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</si>
  <si>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</si>
  <si>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</si>
  <si>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</si>
  <si>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</si>
  <si>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</si>
  <si>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</si>
  <si>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</si>
  <si>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</si>
  <si>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</si>
  <si>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</si>
  <si>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</si>
  <si>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</si>
  <si>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</si>
  <si>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</si>
  <si>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</si>
  <si>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</si>
  <si>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</si>
  <si>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</si>
  <si>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</si>
  <si>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</si>
  <si>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</si>
  <si>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</si>
  <si>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</si>
  <si>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</si>
  <si>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</si>
  <si>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</si>
  <si>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</si>
  <si>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</si>
  <si>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</si>
  <si>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</si>
  <si>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</si>
  <si>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</si>
  <si>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</si>
  <si>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</si>
  <si>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</si>
  <si>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</si>
  <si>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</si>
  <si>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</si>
  <si>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</si>
  <si>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</si>
  <si>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</si>
  <si>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</si>
  <si>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</si>
  <si>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</si>
  <si>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</si>
  <si>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</si>
  <si>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</si>
  <si>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</si>
  <si>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</si>
  <si>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</si>
  <si>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</si>
  <si>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</si>
  <si>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</si>
  <si>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</si>
  <si>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</si>
  <si>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</si>
  <si>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</si>
  <si>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</si>
  <si>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</si>
  <si>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</si>
  <si>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</si>
  <si>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</si>
  <si>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</si>
  <si>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</si>
  <si>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</si>
  <si>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</si>
  <si>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</si>
  <si>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</si>
  <si>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</si>
  <si>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</si>
  <si>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</si>
  <si>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</si>
  <si>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</si>
  <si>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</si>
  <si>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</si>
  <si>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</si>
  <si>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</si>
  <si>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</si>
  <si>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</si>
  <si>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</si>
  <si>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</si>
  <si>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</si>
  <si>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</si>
  <si>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</si>
  <si>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</si>
  <si>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</si>
  <si>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</si>
  <si>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</si>
  <si>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</si>
  <si>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</si>
  <si>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</si>
  <si>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</si>
  <si>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</si>
  <si>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</si>
  <si>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</si>
  <si>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</si>
  <si>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</si>
  <si>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</si>
  <si>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</si>
  <si>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</si>
  <si>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</si>
  <si>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</si>
  <si>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</si>
  <si>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</si>
  <si>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</si>
  <si>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</si>
  <si>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</si>
  <si>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</si>
  <si>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</si>
  <si>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</si>
  <si>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</si>
  <si>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</si>
  <si>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</si>
  <si>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</si>
  <si>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</si>
  <si>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</si>
  <si>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</si>
  <si>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</si>
  <si>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</si>
  <si>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</si>
  <si>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</si>
  <si>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</si>
  <si>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</si>
  <si>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</si>
  <si>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</si>
  <si>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</si>
  <si>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</si>
  <si>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</si>
  <si>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</si>
  <si>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</si>
  <si>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</si>
  <si>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</si>
  <si>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</si>
  <si>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</si>
  <si>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</si>
  <si>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</si>
  <si>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</si>
  <si>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</si>
  <si>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</si>
  <si>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</si>
  <si>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</si>
  <si>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</si>
  <si>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</si>
  <si>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</si>
  <si>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</si>
  <si>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</si>
  <si>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</si>
  <si>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</si>
  <si>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</si>
  <si>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</si>
  <si>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</si>
  <si>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</si>
  <si>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</si>
  <si>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</si>
  <si>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</si>
  <si>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</si>
  <si>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</si>
  <si>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</si>
  <si>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</si>
  <si>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</si>
  <si>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</si>
  <si>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</si>
  <si>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</si>
  <si>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</si>
  <si>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</si>
  <si>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</si>
  <si>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</si>
  <si>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</si>
  <si>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</si>
  <si>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</si>
  <si>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</si>
  <si>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</si>
  <si>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</si>
  <si>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</si>
  <si>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</si>
  <si>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</si>
  <si>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</si>
  <si>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</si>
  <si>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</si>
  <si>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</si>
  <si>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</si>
  <si>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</si>
  <si>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</si>
  <si>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</si>
  <si>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</si>
  <si>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</si>
  <si>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</si>
  <si>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</si>
  <si>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</si>
  <si>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</si>
  <si>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</si>
  <si>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</si>
  <si>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</si>
  <si>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</si>
  <si>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</si>
  <si>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</si>
  <si>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</si>
  <si>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</si>
  <si>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</si>
  <si>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</si>
  <si>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</si>
  <si>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</si>
  <si>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</si>
  <si>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</si>
  <si>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</si>
  <si>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</si>
  <si>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</si>
  <si>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</si>
  <si>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</si>
  <si>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</si>
  <si>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</si>
  <si>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</si>
  <si>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</si>
  <si>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</si>
  <si>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</si>
  <si>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</si>
  <si>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</si>
  <si>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</si>
  <si>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</si>
  <si>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</si>
  <si>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</si>
  <si>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</si>
  <si>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</si>
  <si>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</si>
  <si>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</si>
  <si>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</si>
  <si>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</si>
  <si>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</si>
  <si>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</si>
  <si>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</si>
  <si>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</si>
  <si>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</si>
  <si>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</si>
  <si>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</si>
  <si>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</si>
  <si>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</si>
  <si>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</si>
  <si>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</si>
  <si>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</si>
  <si>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</si>
  <si>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</si>
  <si>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</si>
  <si>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</si>
  <si>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</si>
  <si>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</si>
  <si>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</si>
  <si>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</si>
  <si>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</si>
  <si>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</si>
  <si>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</si>
  <si>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</si>
  <si>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</si>
  <si>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</si>
  <si>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</si>
  <si>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</si>
  <si>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</si>
  <si>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</si>
  <si>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</si>
  <si>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</si>
  <si>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</si>
  <si>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</si>
  <si>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</si>
  <si>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</si>
  <si>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</si>
  <si>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</si>
  <si>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</si>
  <si>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</si>
  <si>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</si>
  <si>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</si>
  <si>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</si>
  <si>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</si>
  <si>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</si>
  <si>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</si>
  <si>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</si>
  <si>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</si>
  <si>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</si>
  <si>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</si>
  <si>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</si>
  <si>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</si>
  <si>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</si>
  <si>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</si>
  <si>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</si>
  <si>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</si>
  <si>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</si>
  <si>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</si>
  <si>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</si>
  <si>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</si>
  <si>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</si>
  <si>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</si>
  <si>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</si>
  <si>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</si>
  <si>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</si>
  <si>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</si>
  <si>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</si>
  <si>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</si>
  <si>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</si>
  <si>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</si>
  <si>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</si>
  <si>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</si>
  <si>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</si>
  <si>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</si>
  <si>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</si>
  <si>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</si>
  <si>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</si>
  <si>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</si>
  <si>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</si>
  <si>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</si>
  <si>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</si>
  <si>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</si>
  <si>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</si>
  <si>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</si>
  <si>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</si>
  <si>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</si>
  <si>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</si>
  <si>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</si>
  <si>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</si>
  <si>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</si>
  <si>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</si>
  <si>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</si>
  <si>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</si>
  <si>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</si>
  <si>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</si>
  <si>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</si>
  <si>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</si>
  <si>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</si>
  <si>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</si>
  <si>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</si>
  <si>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</si>
  <si>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</si>
  <si>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</si>
  <si>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</si>
  <si>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</si>
  <si>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</si>
  <si>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</si>
  <si>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</si>
  <si>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</si>
  <si>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</si>
  <si>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</si>
  <si>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</si>
  <si>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</si>
  <si>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</si>
  <si>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</si>
  <si>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</si>
  <si>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</si>
  <si>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</si>
  <si>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</si>
  <si>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</si>
  <si>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</si>
  <si>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</si>
  <si>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</si>
  <si>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</si>
  <si>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</si>
  <si>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</si>
  <si>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</si>
  <si>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</si>
  <si>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</si>
  <si>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</si>
  <si>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</si>
  <si>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</si>
  <si>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</si>
  <si>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</si>
  <si>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</si>
  <si>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</si>
  <si>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</si>
  <si>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</si>
  <si>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</si>
  <si>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</si>
  <si>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</si>
  <si>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</si>
  <si>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</si>
  <si>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</si>
  <si>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</si>
  <si>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</si>
  <si>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</si>
  <si>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</si>
  <si>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</si>
  <si>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</si>
  <si>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</si>
  <si>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</si>
  <si>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</si>
  <si>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</si>
  <si>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</si>
  <si>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</si>
  <si>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</si>
  <si>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</si>
  <si>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</si>
  <si>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</si>
  <si>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</si>
  <si>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</si>
  <si>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</si>
  <si>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</si>
  <si>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</si>
  <si>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</si>
  <si>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</si>
  <si>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</si>
  <si>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</si>
  <si>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</si>
  <si>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</si>
  <si>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</si>
  <si>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</si>
  <si>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</si>
  <si>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</si>
  <si>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</si>
  <si>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</si>
  <si>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</si>
  <si>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</si>
  <si>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</si>
  <si>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</si>
  <si>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</si>
  <si>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</si>
  <si>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</si>
  <si>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</si>
  <si>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</si>
  <si>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</si>
  <si>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</si>
  <si>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</si>
  <si>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</si>
  <si>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</si>
  <si>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</si>
  <si>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</si>
  <si>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</si>
  <si>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</si>
  <si>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</si>
  <si>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</si>
  <si>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</si>
  <si>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</si>
  <si>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</si>
  <si>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</si>
  <si>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</si>
  <si>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</si>
  <si>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</si>
  <si>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</si>
  <si>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</si>
  <si>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</si>
  <si>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</si>
  <si>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</si>
  <si>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</si>
  <si>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</si>
  <si>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</si>
  <si>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</si>
  <si>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</si>
  <si>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</si>
  <si>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</si>
  <si>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</si>
  <si>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</si>
  <si>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</si>
  <si>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</si>
  <si>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</si>
  <si>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</si>
  <si>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</si>
  <si>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</si>
  <si>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</si>
  <si>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</si>
  <si>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</si>
  <si>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</si>
  <si>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</si>
  <si>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</si>
  <si>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</si>
  <si>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</si>
  <si>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</si>
  <si>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</si>
  <si>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</si>
  <si>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</si>
  <si>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</si>
  <si>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</si>
  <si>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</si>
  <si>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</si>
  <si>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</si>
  <si>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</si>
  <si>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</si>
  <si>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</si>
  <si>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</si>
  <si>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</si>
  <si>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</si>
  <si>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</si>
  <si>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</si>
  <si>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</si>
  <si>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</si>
  <si>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</si>
  <si>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</si>
  <si>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</si>
  <si>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</si>
  <si>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</si>
  <si>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</si>
  <si>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</si>
  <si>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</si>
  <si>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</si>
  <si>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</si>
  <si>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</si>
  <si>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</si>
  <si>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</si>
  <si>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</si>
  <si>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</si>
  <si>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</si>
  <si>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</si>
  <si>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</si>
  <si>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</si>
  <si>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</si>
  <si>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</si>
  <si>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</si>
  <si>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</si>
  <si>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</si>
  <si>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</si>
  <si>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</si>
  <si>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</si>
  <si>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</si>
  <si>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</si>
  <si>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</si>
  <si>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</si>
  <si>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</si>
  <si>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</si>
  <si>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</si>
  <si>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</si>
  <si>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</si>
  <si>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</si>
  <si>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</si>
  <si>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</si>
  <si>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</si>
  <si>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</si>
  <si>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</si>
  <si>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</si>
  <si>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</si>
  <si>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</si>
  <si>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</si>
  <si>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</si>
  <si>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</si>
  <si>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</si>
  <si>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</si>
  <si>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</si>
  <si>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</si>
  <si>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</si>
  <si>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</si>
  <si>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</si>
  <si>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</si>
  <si>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</si>
  <si>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</si>
  <si>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</si>
  <si>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</si>
  <si>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</si>
  <si>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</si>
  <si>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</si>
  <si>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</si>
  <si>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</si>
  <si>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</si>
  <si>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</si>
  <si>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</si>
  <si>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</si>
  <si>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</si>
  <si>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</si>
  <si>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</si>
  <si>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</si>
  <si>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</si>
  <si>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</si>
  <si>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</si>
  <si>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</si>
  <si>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</si>
  <si>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</si>
  <si>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</si>
  <si>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</si>
  <si>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</si>
  <si>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</si>
  <si>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</si>
  <si>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</si>
  <si>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</si>
  <si>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</si>
  <si>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</si>
  <si>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</si>
  <si>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</si>
  <si>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</si>
  <si>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</si>
  <si>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</si>
  <si>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</si>
  <si>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</si>
  <si>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</si>
  <si>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</si>
  <si>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</si>
  <si>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</si>
  <si>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</si>
  <si>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</si>
  <si>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</si>
  <si>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</si>
  <si>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</si>
  <si>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</si>
  <si>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</si>
  <si>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</si>
  <si>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</si>
  <si>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</si>
  <si>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</si>
  <si>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</si>
  <si>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</si>
  <si>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</si>
  <si>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</si>
  <si>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</si>
  <si>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</si>
  <si>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</si>
  <si>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</si>
  <si>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</si>
  <si>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</si>
  <si>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</si>
  <si>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</si>
  <si>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</si>
  <si>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</si>
  <si>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</si>
  <si>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</si>
  <si>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</si>
  <si>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</si>
  <si>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</si>
  <si>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</si>
  <si>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</si>
  <si>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</si>
  <si>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</si>
  <si>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</si>
  <si>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</si>
  <si>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</si>
  <si>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</si>
  <si>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</si>
  <si>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</si>
  <si>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</si>
  <si>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</si>
  <si>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</si>
  <si>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</si>
  <si>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</si>
  <si>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</si>
  <si>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</si>
  <si>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</si>
  <si>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</si>
  <si>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</si>
  <si>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</si>
  <si>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</si>
  <si>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</si>
  <si>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</si>
  <si>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</si>
  <si>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</si>
  <si>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</si>
  <si>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</si>
  <si>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</si>
  <si>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</si>
  <si>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</si>
  <si>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</si>
  <si>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</si>
  <si>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</si>
  <si>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</si>
  <si>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</si>
  <si>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</si>
  <si>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</si>
  <si>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</si>
  <si>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</si>
  <si>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</si>
  <si>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</si>
  <si>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</si>
  <si>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</si>
  <si>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</si>
  <si>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</si>
  <si>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</si>
  <si>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</si>
  <si>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</si>
  <si>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</si>
  <si>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</si>
  <si>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</si>
  <si>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</si>
  <si>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</si>
  <si>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</si>
  <si>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</si>
  <si>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</si>
  <si>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</si>
  <si>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</si>
  <si>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</si>
  <si>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</si>
  <si>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</si>
  <si>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</si>
  <si>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</si>
  <si>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</si>
  <si>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</si>
  <si>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</si>
  <si>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</si>
  <si>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</si>
  <si>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</si>
  <si>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</si>
  <si>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</si>
  <si>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</si>
  <si>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</si>
  <si>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</si>
  <si>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</si>
  <si>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</si>
  <si>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</si>
  <si>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</si>
  <si>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</si>
  <si>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</si>
  <si>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</si>
  <si>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</si>
  <si>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</si>
  <si>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</si>
  <si>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</si>
  <si>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</si>
  <si>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</si>
  <si>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</si>
  <si>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</si>
  <si>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</si>
  <si>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</si>
  <si>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</si>
  <si>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</si>
  <si>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</si>
  <si>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</si>
  <si>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</si>
  <si>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</si>
  <si>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</si>
  <si>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</si>
  <si>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</si>
  <si>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</si>
  <si>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</si>
  <si>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</si>
  <si>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</si>
  <si>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</si>
  <si>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</si>
  <si>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</si>
  <si>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</si>
  <si>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</si>
  <si>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</si>
  <si>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</si>
  <si>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</si>
  <si>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</si>
  <si>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</si>
  <si>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</si>
  <si>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</si>
  <si>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</si>
  <si>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</si>
  <si>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</si>
  <si>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</si>
  <si>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</si>
  <si>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</si>
  <si>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</si>
  <si>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</si>
  <si>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</si>
  <si>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</si>
  <si>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</si>
  <si>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</si>
  <si>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</si>
  <si>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</si>
  <si>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</si>
  <si>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</si>
  <si>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</si>
  <si>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</si>
  <si>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</si>
  <si>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</si>
  <si>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</si>
  <si>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</si>
  <si>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</si>
  <si>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</si>
  <si>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</si>
  <si>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</si>
  <si>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</si>
  <si>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</si>
  <si>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</si>
  <si>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</si>
  <si>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</si>
  <si>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</si>
  <si>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</si>
  <si>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</si>
  <si>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</si>
  <si>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</si>
  <si>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</si>
  <si>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</si>
  <si>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</si>
  <si>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</si>
  <si>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</si>
  <si>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</si>
  <si>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</si>
  <si>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</si>
  <si>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</si>
  <si>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</si>
  <si>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</si>
  <si>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</si>
  <si>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</si>
  <si>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</si>
  <si>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</si>
  <si>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</si>
  <si>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</si>
  <si>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</si>
  <si>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</si>
  <si>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</si>
  <si>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</si>
  <si>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</si>
  <si>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</si>
  <si>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</si>
  <si>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</si>
  <si>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</si>
  <si>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</si>
  <si>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</si>
  <si>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</si>
  <si>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</si>
  <si>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</si>
  <si>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</si>
  <si>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</si>
  <si>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</si>
  <si>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</si>
  <si>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</si>
  <si>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</si>
  <si>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</si>
  <si>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</si>
  <si>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</si>
  <si>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</si>
  <si>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</si>
  <si>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</si>
  <si>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</si>
  <si>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</si>
  <si>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</si>
  <si>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</si>
  <si>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</si>
  <si>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</si>
  <si>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</si>
  <si>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</si>
  <si>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</si>
  <si>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</si>
  <si>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</si>
  <si>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</si>
  <si>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</si>
  <si>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</si>
  <si>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</si>
  <si>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</si>
  <si>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</si>
  <si>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</si>
  <si>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</si>
  <si>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</si>
  <si>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</si>
  <si>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</si>
  <si>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</si>
  <si>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</si>
  <si>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</si>
  <si>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</si>
  <si>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</si>
  <si>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</si>
  <si>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</si>
  <si>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</si>
  <si>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</si>
  <si>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</si>
  <si>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</si>
  <si>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</si>
  <si>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</si>
  <si>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</si>
  <si>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</si>
  <si>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</si>
  <si>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</si>
  <si>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</si>
  <si>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</si>
  <si>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</si>
  <si>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</si>
  <si>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</si>
  <si>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</si>
  <si>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</si>
  <si>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</si>
  <si>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</si>
  <si>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</si>
  <si>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</si>
  <si>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</si>
  <si>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</si>
  <si>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</si>
  <si>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</si>
  <si>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</si>
  <si>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</si>
  <si>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</si>
  <si>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</si>
  <si>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</si>
  <si>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</si>
  <si>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</si>
  <si>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</si>
  <si>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</si>
  <si>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</si>
  <si>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</si>
  <si>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</si>
  <si>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</si>
  <si>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</si>
  <si>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</si>
  <si>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</si>
  <si>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</si>
  <si>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</si>
  <si>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</si>
  <si>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</si>
  <si>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</si>
  <si>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</si>
  <si>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</si>
  <si>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</si>
  <si>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</si>
  <si>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</si>
  <si>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</si>
  <si>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</si>
  <si>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</si>
  <si>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</si>
  <si>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</si>
  <si>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</si>
  <si>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</si>
  <si>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</si>
  <si>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</si>
  <si>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</si>
  <si>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</si>
  <si>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</si>
  <si>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</si>
  <si>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</si>
  <si>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</si>
  <si>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</si>
  <si>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</si>
  <si>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</si>
  <si>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</si>
  <si>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</si>
  <si>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</si>
  <si>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</si>
  <si>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</si>
  <si>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</si>
  <si>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</si>
  <si>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</si>
  <si>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</si>
  <si>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</si>
  <si>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</si>
  <si>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</si>
  <si>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</si>
  <si>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</si>
  <si>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</si>
  <si>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</si>
  <si>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</si>
  <si>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</si>
  <si>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</si>
  <si>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</si>
  <si>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</si>
  <si>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</si>
  <si>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</si>
  <si>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</si>
  <si>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</si>
  <si>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</si>
  <si>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</si>
  <si>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</si>
  <si>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</si>
  <si>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</si>
  <si>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</si>
  <si>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</si>
  <si>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</si>
  <si>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</si>
  <si>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</si>
  <si>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</si>
  <si>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</si>
  <si>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</si>
  <si>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</si>
  <si>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</si>
  <si>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</si>
  <si>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</si>
  <si>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</si>
  <si>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</si>
  <si>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</si>
  <si>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</si>
  <si>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</si>
  <si>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</si>
  <si>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</si>
  <si>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</si>
  <si>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</si>
  <si>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</si>
  <si>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</si>
  <si>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</si>
  <si>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</si>
  <si>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</si>
  <si>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</si>
  <si>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</si>
  <si>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</si>
  <si>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</si>
  <si>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</si>
  <si>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</si>
  <si>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</si>
  <si>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</si>
  <si>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</si>
  <si>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</si>
  <si>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</si>
  <si>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</si>
  <si>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</si>
  <si>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</si>
  <si>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</si>
  <si>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</si>
  <si>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</si>
  <si>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</si>
  <si>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</si>
  <si>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</si>
  <si>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</si>
  <si>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</si>
  <si>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</si>
  <si>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</si>
  <si>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</si>
  <si>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</si>
  <si>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</si>
  <si>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</si>
  <si>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</si>
  <si>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</si>
  <si>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</si>
  <si>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</si>
  <si>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</si>
  <si>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</si>
  <si>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</si>
  <si>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</si>
  <si>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</si>
  <si>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</si>
  <si>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</si>
  <si>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</si>
  <si>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</si>
  <si>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</si>
  <si>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</si>
  <si>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</si>
  <si>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</si>
  <si>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</si>
  <si>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</si>
  <si>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</si>
  <si>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</si>
  <si>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</si>
  <si>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</si>
  <si>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</si>
  <si>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</si>
  <si>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</si>
  <si>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</si>
  <si>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</si>
  <si>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</si>
  <si>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</si>
  <si>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</si>
  <si>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</si>
  <si>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</si>
  <si>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</si>
  <si>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</si>
  <si>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</si>
  <si>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</si>
  <si>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</si>
  <si>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</si>
  <si>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</si>
  <si>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</si>
  <si>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</si>
  <si>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</si>
  <si>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</si>
  <si>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</si>
  <si>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</si>
  <si>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</si>
  <si>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</si>
  <si>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</si>
  <si>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</si>
  <si>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</si>
  <si>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</si>
  <si>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</si>
  <si>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</si>
  <si>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</si>
  <si>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</si>
  <si>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</si>
  <si>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</si>
  <si>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</si>
  <si>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</si>
  <si>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</si>
  <si>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</si>
  <si>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</si>
  <si>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</si>
  <si>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</si>
  <si>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</si>
  <si>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</si>
  <si>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</si>
  <si>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</si>
  <si>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</si>
  <si>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</si>
  <si>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</si>
  <si>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</si>
  <si>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</si>
  <si>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</si>
  <si>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</si>
  <si>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</si>
  <si>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</si>
  <si>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</si>
  <si>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</si>
  <si>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</si>
  <si>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</si>
  <si>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</si>
  <si>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</si>
  <si>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</si>
  <si>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</si>
  <si>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</si>
  <si>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</si>
  <si>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</si>
  <si>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</si>
  <si>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</si>
  <si>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</si>
  <si>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</si>
  <si>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</si>
  <si>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</si>
  <si>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</si>
  <si>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</si>
  <si>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</si>
  <si>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</si>
  <si>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</si>
  <si>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</si>
  <si>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</si>
  <si>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</si>
  <si>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</si>
  <si>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</si>
  <si>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</si>
  <si>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</si>
  <si>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</si>
  <si>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</si>
  <si>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</si>
  <si>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</si>
  <si>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</si>
  <si>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</si>
  <si>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</si>
  <si>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</si>
  <si>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</si>
  <si>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</si>
  <si>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</si>
  <si>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</si>
  <si>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</si>
  <si>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</si>
  <si>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</si>
  <si>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</si>
  <si>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</si>
  <si>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</si>
  <si>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</si>
  <si>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</si>
  <si>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</si>
  <si>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</si>
  <si>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</si>
  <si>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</si>
  <si>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</si>
  <si>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</si>
  <si>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</si>
  <si>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</si>
  <si>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</si>
  <si>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</si>
  <si>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</si>
  <si>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</si>
  <si>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</si>
  <si>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</si>
  <si>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</si>
  <si>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</si>
  <si>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</si>
  <si>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</si>
  <si>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</si>
  <si>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</si>
  <si>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</si>
  <si>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</si>
  <si>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</si>
  <si>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</si>
  <si>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</si>
  <si>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</si>
  <si>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</si>
  <si>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</si>
  <si>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</si>
  <si>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</si>
  <si>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</si>
  <si>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</si>
  <si>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</si>
  <si>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</si>
  <si>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</si>
  <si>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</si>
  <si>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</si>
  <si>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</si>
  <si>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</si>
  <si>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</si>
  <si>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</si>
  <si>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</si>
  <si>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</si>
  <si>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</si>
  <si>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</si>
  <si>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</si>
  <si>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</si>
  <si>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</si>
  <si>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</si>
  <si>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</si>
  <si>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</si>
  <si>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</si>
  <si>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</si>
  <si>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</si>
  <si>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</si>
  <si>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</si>
  <si>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</si>
  <si>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</si>
  <si>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</si>
  <si>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</si>
  <si>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</si>
  <si>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</si>
  <si>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</si>
  <si>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</si>
  <si>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</si>
  <si>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</si>
  <si>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</si>
  <si>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</si>
  <si>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</si>
  <si>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</si>
  <si>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</si>
  <si>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</si>
  <si>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</si>
  <si>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</si>
  <si>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</si>
  <si>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</si>
  <si>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</si>
  <si>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</si>
  <si>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</si>
  <si>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</si>
  <si>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</si>
  <si>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</si>
  <si>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</si>
  <si>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</si>
  <si>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</si>
  <si>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</si>
  <si>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</si>
  <si>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</si>
  <si>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</si>
  <si>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</si>
  <si>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</si>
  <si>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</si>
  <si>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</si>
  <si>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</si>
  <si>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</si>
  <si>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</si>
  <si>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</si>
  <si>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</si>
  <si>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</si>
  <si>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</si>
  <si>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</si>
  <si>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</si>
  <si>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</si>
  <si>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</si>
  <si>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</si>
  <si>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</si>
  <si>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</si>
  <si>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</si>
  <si>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</si>
  <si>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</si>
  <si>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</si>
  <si>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</si>
  <si>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</si>
  <si>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</si>
  <si>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</si>
  <si>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</si>
  <si>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</si>
  <si>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</si>
  <si>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</si>
  <si>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</si>
  <si>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</si>
  <si>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</si>
  <si>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</si>
  <si>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</si>
  <si>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</si>
  <si>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</si>
  <si>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</si>
  <si>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</si>
  <si>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</si>
  <si>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</si>
  <si>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</si>
  <si>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</si>
  <si>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</si>
  <si>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</si>
  <si>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</si>
  <si>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</si>
  <si>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</si>
  <si>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</si>
  <si>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</si>
  <si>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</si>
  <si>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</si>
  <si>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</si>
  <si>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</si>
  <si>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</si>
  <si>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</si>
  <si>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</si>
  <si>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</si>
  <si>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</si>
  <si>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</si>
  <si>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</si>
  <si>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</si>
  <si>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</si>
  <si>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</si>
  <si>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</si>
  <si>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</si>
  <si>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</si>
  <si>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</si>
  <si>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</si>
  <si>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</si>
  <si>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</si>
  <si>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</si>
  <si>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</si>
  <si>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</si>
  <si>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</si>
  <si>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</si>
  <si>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</si>
  <si>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</si>
  <si>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</si>
  <si>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</si>
  <si>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</si>
  <si>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</si>
  <si>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</si>
  <si>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</si>
  <si>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</si>
  <si>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</si>
  <si>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</si>
  <si>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</si>
  <si>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</si>
  <si>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</si>
  <si>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</si>
  <si>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</si>
  <si>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</si>
  <si>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</si>
  <si>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</si>
  <si>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</si>
  <si>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</si>
  <si>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</si>
  <si>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</si>
  <si>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</si>
  <si>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</si>
  <si>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</si>
  <si>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</si>
  <si>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</si>
  <si>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</si>
  <si>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</si>
  <si>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</si>
  <si>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</si>
  <si>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</si>
  <si>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</si>
  <si>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</si>
  <si>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</si>
  <si>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</si>
  <si>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</si>
  <si>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</si>
  <si>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</si>
  <si>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</si>
  <si>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</si>
  <si>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</si>
  <si>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</si>
  <si>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</si>
  <si>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</si>
  <si>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</si>
  <si>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</si>
  <si>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</si>
  <si>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</si>
  <si>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</si>
  <si>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</si>
  <si>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</si>
  <si>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</si>
  <si>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</si>
  <si>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</si>
  <si>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</si>
  <si>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</si>
  <si>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</si>
  <si>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</si>
  <si>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</si>
  <si>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</si>
  <si>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</si>
  <si>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</si>
  <si>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</si>
  <si>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</si>
  <si>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</si>
  <si>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</si>
  <si>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</si>
  <si>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</si>
  <si>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</si>
  <si>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</si>
  <si>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</si>
  <si>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</si>
  <si>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</si>
  <si>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</si>
  <si>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</si>
  <si>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</si>
  <si>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</si>
  <si>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</si>
  <si>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</si>
  <si>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</si>
  <si>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</si>
  <si>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</si>
  <si>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</si>
  <si>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</si>
  <si>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</si>
  <si>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</si>
  <si>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</si>
  <si>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</si>
  <si>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</si>
  <si>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</si>
  <si>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</si>
  <si>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</si>
  <si>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</si>
  <si>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</si>
  <si>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</si>
  <si>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</si>
  <si>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</si>
  <si>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</si>
  <si>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</si>
  <si>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</si>
  <si>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</si>
  <si>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</si>
  <si>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</si>
  <si>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</si>
  <si>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</si>
  <si>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</si>
  <si>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</si>
  <si>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</si>
  <si>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</si>
  <si>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</si>
  <si>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</si>
  <si>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</si>
  <si>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</si>
  <si>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</si>
  <si>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</si>
  <si>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</si>
  <si>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</si>
  <si>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</si>
  <si>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</si>
  <si>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</si>
  <si>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</si>
  <si>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</si>
  <si>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</si>
  <si>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</si>
  <si>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</si>
  <si>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</si>
  <si>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</si>
  <si>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</si>
  <si>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</si>
  <si>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</si>
  <si>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</si>
  <si>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</si>
  <si>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</si>
  <si>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</si>
  <si>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</si>
  <si>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</si>
  <si>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</si>
  <si>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</si>
  <si>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</si>
  <si>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</si>
  <si>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</si>
  <si>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</si>
  <si>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</si>
  <si>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</si>
  <si>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</si>
  <si>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</si>
  <si>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</si>
  <si>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</si>
  <si>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</si>
  <si>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</si>
  <si>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</si>
  <si>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</si>
  <si>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</si>
  <si>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</si>
  <si>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</si>
  <si>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</si>
  <si>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</si>
  <si>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</si>
  <si>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</si>
  <si>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</si>
  <si>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</si>
  <si>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</si>
  <si>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</si>
  <si>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</si>
  <si>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</si>
  <si>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</si>
  <si>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</si>
  <si>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</si>
  <si>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</si>
  <si>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</si>
  <si>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</si>
  <si>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</si>
  <si>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</si>
  <si>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</si>
  <si>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</si>
  <si>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</si>
  <si>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</si>
  <si>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</si>
  <si>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</si>
  <si>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</si>
  <si>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</si>
  <si>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</si>
  <si>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</si>
  <si>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</si>
  <si>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</si>
  <si>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</si>
  <si>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</si>
  <si>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</si>
  <si>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</si>
  <si>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</si>
  <si>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</si>
  <si>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</si>
  <si>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</si>
  <si>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</si>
  <si>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</si>
  <si>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</si>
  <si>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</si>
  <si>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</si>
  <si>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</si>
  <si>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</si>
  <si>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</si>
  <si>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</si>
  <si>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</si>
  <si>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</si>
  <si>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</si>
  <si>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</si>
  <si>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</si>
  <si>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</si>
  <si>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</si>
  <si>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</si>
  <si>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</si>
  <si>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</si>
  <si>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</si>
  <si>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</si>
  <si>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</si>
  <si>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</si>
  <si>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</si>
  <si>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</si>
  <si>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</si>
  <si>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</si>
  <si>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</si>
  <si>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</si>
  <si>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</si>
  <si>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</si>
  <si>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</si>
  <si>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</si>
  <si>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</si>
  <si>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</si>
  <si>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</si>
  <si>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</si>
  <si>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</si>
  <si>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</si>
  <si>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</si>
  <si>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</si>
  <si>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</si>
  <si>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</si>
  <si>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</si>
  <si>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</si>
  <si>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</si>
  <si>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</si>
  <si>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</si>
  <si>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</si>
  <si>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</si>
  <si>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</si>
  <si>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</si>
  <si>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</si>
  <si>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</si>
  <si>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</si>
  <si>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</si>
  <si>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</si>
  <si>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</si>
  <si>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</si>
  <si>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</si>
  <si>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</si>
  <si>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</si>
  <si>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</si>
  <si>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</si>
  <si>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</si>
  <si>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</si>
  <si>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</si>
  <si>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</si>
  <si>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</si>
  <si>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</si>
  <si>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</si>
  <si>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</si>
  <si>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</si>
  <si>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</si>
  <si>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</si>
  <si>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</si>
  <si>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</si>
  <si>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</si>
  <si>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</si>
  <si>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</si>
  <si>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</si>
  <si>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</si>
  <si>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</si>
  <si>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</si>
  <si>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</si>
  <si>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</si>
  <si>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</si>
  <si>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</si>
  <si>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</si>
  <si>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</si>
  <si>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</si>
  <si>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</si>
  <si>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</si>
  <si>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</si>
  <si>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</si>
  <si>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</si>
  <si>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</si>
  <si>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</si>
  <si>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</si>
  <si>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</si>
  <si>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</si>
  <si>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</si>
  <si>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</si>
  <si>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</si>
  <si>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</si>
  <si>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</si>
  <si>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</si>
  <si>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</si>
  <si>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</si>
  <si>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</si>
  <si>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</si>
  <si>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</si>
  <si>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</si>
  <si>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</si>
  <si>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</si>
  <si>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</si>
  <si>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</si>
  <si>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</si>
  <si>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</si>
  <si>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</si>
  <si>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</si>
  <si>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</si>
  <si>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</si>
  <si>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</si>
  <si>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</si>
  <si>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</si>
  <si>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</si>
  <si>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</si>
  <si>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</si>
  <si>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</si>
  <si>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</si>
  <si>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</si>
  <si>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</si>
  <si>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</si>
  <si>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</si>
  <si>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</si>
  <si>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</si>
  <si>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</si>
  <si>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</si>
  <si>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</si>
  <si>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</si>
  <si>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</si>
  <si>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</si>
  <si>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</si>
  <si>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</si>
  <si>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</si>
  <si>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</si>
  <si>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</si>
  <si>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</si>
  <si>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</si>
  <si>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</si>
  <si>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</si>
  <si>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</si>
  <si>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</si>
  <si>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</si>
  <si>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</si>
  <si>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</si>
  <si>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</si>
  <si>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</si>
  <si>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</si>
  <si>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</si>
  <si>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</si>
  <si>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</si>
  <si>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</si>
  <si>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</si>
  <si>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</si>
  <si>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</si>
  <si>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</si>
  <si>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</si>
  <si>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</si>
  <si>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</si>
  <si>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</si>
  <si>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</si>
  <si>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</si>
  <si>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</si>
  <si>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</si>
  <si>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</si>
  <si>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</si>
  <si>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</si>
  <si>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</si>
  <si>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</si>
  <si>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</si>
  <si>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</si>
  <si>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</si>
  <si>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</si>
  <si>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</si>
  <si>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</si>
  <si>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</si>
  <si>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</si>
  <si>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</si>
  <si>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</si>
  <si>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</si>
  <si>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</si>
  <si>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</si>
  <si>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</si>
  <si>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</si>
  <si>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</si>
  <si>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</si>
  <si>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</si>
  <si>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</si>
  <si>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</si>
  <si>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</si>
  <si>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</si>
  <si>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</si>
  <si>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</si>
  <si>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</si>
  <si>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</si>
  <si>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</si>
  <si>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</si>
  <si>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</si>
  <si>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</si>
  <si>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</si>
  <si>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</si>
  <si>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</si>
  <si>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</si>
  <si>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</si>
  <si>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</si>
  <si>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</si>
  <si>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</si>
  <si>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</si>
  <si>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</si>
  <si>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</si>
  <si>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</si>
  <si>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</si>
  <si>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</si>
  <si>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</si>
  <si>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</si>
  <si>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</si>
  <si>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</si>
  <si>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</si>
  <si>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</si>
  <si>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</si>
  <si>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</si>
  <si>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</si>
  <si>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</si>
  <si>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</si>
  <si>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</si>
  <si>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</si>
  <si>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</si>
  <si>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</si>
  <si>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</si>
  <si>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</si>
  <si>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</si>
  <si>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</si>
  <si>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</si>
  <si>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</si>
  <si>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</si>
  <si>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</si>
  <si>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</si>
  <si>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</si>
  <si>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</si>
  <si>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</si>
  <si>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</si>
  <si>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</si>
  <si>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</si>
  <si>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</si>
  <si>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</si>
  <si>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</si>
  <si>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</si>
  <si>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</si>
  <si>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</si>
  <si>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</si>
  <si>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</si>
  <si>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</si>
  <si>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</si>
  <si>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</si>
  <si>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</si>
  <si>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</si>
  <si>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</si>
  <si>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</si>
  <si>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</si>
  <si>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</si>
  <si>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</si>
  <si>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</si>
  <si>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</si>
  <si>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</si>
  <si>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</si>
  <si>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</si>
  <si>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</si>
  <si>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</si>
  <si>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</si>
  <si>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</si>
  <si>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</si>
  <si>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</si>
  <si>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</si>
  <si>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</si>
  <si>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</si>
  <si>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</si>
  <si>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</si>
  <si>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</si>
  <si>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</si>
  <si>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</si>
  <si>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</si>
  <si>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</si>
  <si>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</si>
  <si>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</si>
  <si>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</si>
  <si>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</si>
  <si>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</si>
  <si>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</si>
  <si>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</si>
  <si>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</si>
  <si>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</si>
  <si>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</si>
  <si>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</si>
  <si>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</si>
  <si>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</si>
  <si>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</si>
  <si>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</si>
  <si>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</si>
  <si>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</si>
  <si>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</si>
  <si>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</si>
  <si>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</si>
  <si>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</si>
  <si>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</si>
  <si>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</si>
  <si>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</si>
  <si>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</si>
  <si>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</si>
  <si>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</si>
  <si>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</si>
  <si>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</si>
  <si>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</si>
  <si>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</si>
  <si>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</si>
  <si>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</si>
  <si>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</si>
  <si>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</si>
  <si>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</si>
  <si>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</si>
  <si>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</si>
  <si>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</si>
  <si>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</si>
  <si>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</si>
  <si>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</si>
  <si>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</si>
  <si>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</si>
  <si>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</si>
  <si>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</si>
  <si>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</si>
  <si>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</si>
  <si>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</si>
  <si>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</si>
  <si>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</si>
  <si>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</si>
  <si>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</si>
  <si>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</si>
  <si>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</si>
  <si>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</si>
  <si>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</si>
  <si>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</si>
  <si>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</si>
  <si>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</si>
  <si>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</si>
  <si>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</si>
  <si>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</si>
  <si>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</si>
  <si>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</si>
  <si>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</si>
  <si>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</si>
  <si>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</si>
  <si>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</si>
  <si>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</si>
  <si>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</si>
  <si>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</si>
  <si>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</si>
  <si>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</si>
  <si>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</si>
  <si>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</si>
  <si>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</si>
  <si>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</si>
  <si>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</si>
  <si>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</si>
  <si>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</si>
  <si>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</si>
  <si>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</si>
  <si>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</si>
  <si>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</si>
  <si>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</si>
  <si>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</si>
  <si>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</si>
  <si>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</si>
  <si>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</si>
  <si>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</si>
  <si>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</si>
  <si>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</si>
  <si>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</si>
  <si>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</si>
  <si>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</si>
  <si>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</si>
  <si>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</si>
  <si>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</si>
  <si>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</si>
  <si>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</si>
  <si>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</si>
  <si>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</si>
  <si>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</si>
  <si>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</si>
  <si>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</si>
  <si>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</si>
  <si>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</si>
  <si>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</si>
  <si>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</si>
  <si>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</si>
  <si>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</si>
  <si>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</si>
  <si>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</si>
  <si>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</si>
  <si>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</si>
  <si>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</si>
  <si>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</si>
  <si>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</si>
  <si>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</si>
  <si>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</si>
  <si>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</si>
  <si>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</si>
  <si>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</si>
  <si>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</si>
  <si>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</si>
  <si>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</si>
  <si>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</si>
  <si>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</si>
  <si>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</si>
  <si>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</si>
  <si>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</si>
  <si>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</si>
  <si>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</si>
  <si>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</si>
  <si>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</si>
  <si>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</si>
  <si>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</si>
  <si>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</si>
  <si>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</si>
  <si>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</si>
  <si>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</si>
  <si>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</si>
  <si>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</si>
  <si>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</si>
  <si>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</si>
  <si>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</si>
  <si>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</si>
  <si>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</si>
  <si>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</si>
  <si>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</si>
  <si>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</si>
  <si>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</si>
  <si>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</si>
  <si>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</si>
  <si>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</si>
  <si>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</si>
  <si>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</si>
  <si>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</si>
  <si>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</si>
  <si>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</si>
  <si>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</si>
  <si>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</si>
  <si>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</si>
  <si>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</si>
  <si>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</si>
  <si>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</si>
  <si>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</si>
  <si>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</si>
  <si>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</si>
  <si>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</si>
  <si>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</si>
  <si>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</si>
  <si>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</si>
  <si>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</si>
  <si>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</si>
  <si>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</si>
  <si>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</si>
  <si>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</si>
  <si>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</si>
  <si>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</si>
  <si>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</si>
  <si>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</si>
  <si>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</si>
  <si>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</si>
  <si>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</si>
  <si>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</si>
  <si>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</si>
  <si>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</si>
  <si>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</si>
  <si>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</si>
  <si>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</si>
  <si>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</si>
  <si>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</si>
  <si>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</si>
  <si>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</si>
  <si>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</si>
  <si>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</si>
  <si>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</si>
  <si>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</si>
  <si>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</si>
  <si>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</si>
  <si>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</si>
  <si>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</si>
  <si>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</si>
  <si>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</si>
  <si>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</si>
  <si>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</si>
  <si>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</si>
  <si>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</si>
  <si>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</si>
  <si>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</si>
  <si>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</si>
  <si>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</si>
  <si>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</si>
  <si>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</si>
  <si>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</si>
  <si>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</si>
  <si>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</si>
  <si>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</si>
  <si>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</si>
  <si>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</si>
  <si>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</si>
  <si>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</si>
  <si>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</si>
  <si>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</si>
  <si>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</si>
  <si>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</si>
  <si>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</si>
  <si>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</si>
  <si>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</si>
  <si>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</si>
  <si>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</si>
  <si>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</si>
  <si>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</si>
  <si>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</si>
  <si>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</si>
  <si>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</si>
  <si>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</si>
  <si>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</si>
  <si>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</si>
  <si>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</si>
  <si>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</si>
  <si>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</si>
  <si>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</si>
  <si>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</si>
  <si>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</si>
  <si>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</si>
  <si>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</si>
  <si>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</si>
  <si>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</si>
  <si>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</si>
  <si>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</si>
  <si>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</si>
  <si>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</si>
  <si>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</si>
  <si>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</si>
  <si>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</si>
  <si>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</si>
  <si>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</si>
  <si>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</si>
  <si>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</si>
  <si>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</si>
  <si>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</si>
  <si>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</si>
  <si>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</si>
  <si>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</si>
  <si>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</si>
  <si>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</si>
  <si>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</si>
  <si>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</si>
  <si>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</si>
  <si>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</si>
  <si>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</si>
  <si>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</si>
  <si>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</si>
  <si>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</si>
  <si>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</si>
  <si>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</si>
  <si>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</si>
  <si>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</si>
  <si>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</si>
  <si>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</si>
  <si>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</si>
  <si>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</si>
  <si>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</si>
  <si>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</si>
  <si>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</si>
  <si>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</si>
  <si>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</si>
  <si>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</si>
  <si>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</si>
  <si>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</si>
  <si>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</si>
  <si>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</si>
  <si>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</si>
  <si>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</si>
  <si>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</si>
  <si>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</si>
  <si>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</si>
  <si>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</si>
  <si>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</si>
  <si>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</si>
  <si>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</si>
  <si>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</si>
  <si>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</si>
  <si>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</si>
  <si>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</si>
  <si>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</si>
  <si>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</si>
  <si>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</si>
  <si>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</si>
  <si>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</si>
  <si>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</si>
  <si>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</si>
  <si>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</si>
  <si>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</si>
  <si>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</si>
  <si>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</si>
  <si>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</si>
  <si>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</si>
  <si>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</si>
  <si>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</si>
  <si>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</si>
  <si>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</si>
  <si>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</si>
  <si>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</si>
  <si>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</si>
  <si>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</si>
  <si>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</si>
  <si>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</si>
  <si>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</si>
  <si>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</si>
  <si>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</si>
  <si>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</si>
  <si>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</si>
  <si>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</si>
  <si>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</si>
  <si>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</si>
  <si>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</si>
  <si>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</si>
  <si>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</si>
  <si>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</si>
  <si>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</si>
  <si>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</si>
  <si>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</si>
  <si>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</si>
  <si>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</si>
  <si>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</si>
  <si>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</si>
  <si>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</si>
  <si>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</si>
  <si>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</si>
  <si>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</si>
  <si>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</si>
  <si>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</si>
  <si>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</si>
  <si>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</si>
  <si>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</si>
  <si>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</si>
  <si>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</si>
  <si>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</si>
  <si>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</si>
  <si>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</si>
  <si>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</si>
  <si>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</si>
  <si>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</si>
  <si>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</si>
  <si>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</si>
  <si>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</si>
  <si>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</si>
  <si>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</si>
  <si>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</si>
  <si>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</si>
  <si>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</si>
  <si>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</si>
  <si>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</si>
  <si>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</si>
  <si>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</si>
  <si>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</si>
  <si>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</si>
  <si>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</si>
  <si>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</si>
  <si>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</si>
  <si>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</si>
  <si>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</si>
  <si>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</si>
  <si>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</si>
  <si>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</si>
  <si>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</si>
  <si>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</si>
  <si>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</si>
  <si>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</si>
  <si>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</si>
  <si>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</si>
  <si>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</si>
  <si>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</si>
  <si>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</si>
  <si>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</si>
  <si>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</si>
  <si>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</si>
  <si>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</si>
  <si>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</si>
  <si>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</si>
  <si>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</si>
  <si>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</si>
  <si>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</si>
  <si>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</si>
  <si>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</si>
  <si>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</si>
  <si>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</si>
  <si>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</si>
  <si>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</si>
  <si>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</si>
  <si>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</si>
  <si>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</si>
  <si>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</si>
  <si>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</si>
  <si>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</si>
  <si>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</si>
  <si>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</si>
  <si>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</si>
  <si>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</si>
  <si>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</si>
  <si>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</si>
  <si>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</si>
  <si>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</si>
  <si>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</si>
  <si>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</si>
  <si>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</si>
  <si>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</si>
  <si>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</si>
  <si>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</si>
  <si>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</si>
  <si>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</si>
  <si>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</si>
  <si>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</si>
  <si>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</si>
  <si>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</si>
  <si>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</si>
  <si>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</si>
  <si>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</si>
  <si>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</si>
  <si>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</si>
  <si>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</si>
  <si>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</si>
  <si>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</si>
  <si>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</si>
  <si>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</si>
  <si>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</si>
  <si>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</si>
  <si>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</si>
  <si>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</si>
  <si>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</si>
  <si>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</si>
  <si>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</si>
  <si>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</si>
  <si>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</si>
  <si>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</si>
  <si>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</si>
  <si>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</si>
  <si>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</si>
  <si>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</si>
  <si>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</si>
  <si>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</si>
  <si>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</si>
  <si>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</si>
  <si>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</si>
  <si>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</si>
  <si>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</si>
  <si>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</si>
  <si>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</si>
  <si>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</si>
  <si>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</si>
  <si>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</si>
  <si>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</si>
  <si>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</si>
  <si>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</si>
  <si>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</si>
  <si>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</si>
  <si>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</si>
  <si>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</si>
  <si>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</si>
  <si>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</si>
  <si>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</si>
  <si>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</si>
  <si>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</si>
  <si>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</si>
  <si>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</si>
  <si>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</si>
  <si>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</si>
  <si>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</si>
  <si>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</si>
  <si>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</si>
  <si>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</si>
  <si>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</si>
  <si>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</si>
  <si>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</si>
  <si>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</si>
  <si>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</si>
  <si>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</si>
  <si>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</si>
  <si>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</si>
  <si>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</si>
  <si>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</si>
  <si>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</si>
  <si>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</si>
  <si>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</si>
  <si>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</si>
  <si>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</si>
  <si>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</si>
  <si>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</si>
  <si>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</si>
  <si>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</si>
  <si>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</si>
  <si>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</si>
  <si>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</si>
  <si>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</si>
  <si>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</si>
  <si>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</si>
  <si>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</si>
  <si>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</si>
  <si>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</si>
  <si>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</si>
  <si>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</si>
  <si>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</si>
  <si>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</si>
  <si>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</si>
  <si>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</si>
  <si>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</si>
  <si>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</si>
  <si>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</si>
  <si>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</si>
  <si>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</si>
  <si>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</si>
  <si>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</si>
  <si>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</si>
  <si>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</si>
  <si>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</si>
  <si>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</si>
  <si>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</si>
  <si>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</si>
  <si>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</si>
  <si>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</si>
  <si>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</si>
  <si>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</si>
  <si>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</si>
  <si>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</si>
  <si>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</si>
  <si>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</si>
  <si>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</si>
  <si>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</si>
  <si>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</si>
  <si>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</si>
  <si>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</si>
  <si>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</si>
  <si>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</si>
  <si>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</si>
  <si>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</si>
  <si>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</si>
  <si>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</si>
  <si>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</si>
  <si>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</si>
  <si>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</si>
  <si>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</si>
  <si>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</si>
  <si>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</si>
  <si>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</si>
  <si>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</si>
  <si>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</si>
  <si>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</si>
  <si>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</si>
  <si>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</si>
  <si>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</si>
  <si>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</si>
  <si>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</si>
  <si>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</si>
  <si>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</si>
  <si>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</si>
  <si>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</si>
  <si>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</si>
  <si>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</si>
  <si>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</si>
  <si>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</si>
  <si>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</si>
  <si>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</si>
  <si>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</si>
  <si>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</si>
  <si>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</si>
  <si>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</si>
  <si>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</si>
  <si>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</si>
  <si>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</si>
  <si>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</si>
  <si>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</si>
  <si>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</si>
  <si>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</si>
  <si>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</si>
  <si>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</si>
  <si>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</si>
  <si>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</si>
  <si>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</si>
  <si>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</si>
  <si>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</si>
  <si>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</si>
  <si>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</si>
  <si>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</si>
  <si>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</si>
  <si>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</si>
  <si>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</si>
  <si>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</si>
  <si>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</si>
  <si>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</si>
  <si>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</si>
  <si>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</si>
  <si>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</si>
  <si>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</si>
  <si>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</si>
  <si>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</si>
  <si>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</si>
  <si>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</si>
  <si>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</si>
  <si>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</si>
  <si>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</si>
  <si>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</si>
  <si>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</si>
  <si>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</si>
  <si>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</si>
  <si>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</si>
  <si>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</si>
  <si>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</si>
  <si>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</si>
  <si>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</si>
  <si>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</si>
  <si>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</si>
  <si>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</si>
  <si>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</si>
  <si>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</si>
  <si>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</si>
  <si>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</si>
  <si>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</si>
  <si>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</si>
  <si>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</si>
  <si>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</si>
  <si>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</si>
  <si>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</si>
  <si>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</si>
  <si>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</si>
  <si>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</si>
  <si>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</si>
  <si>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</si>
  <si>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</si>
  <si>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</si>
  <si>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</si>
  <si>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</si>
  <si>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</si>
  <si>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</si>
  <si>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</si>
  <si>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</si>
  <si>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</si>
  <si>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</si>
  <si>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</si>
  <si>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</si>
  <si>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</si>
  <si>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</si>
  <si>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</si>
  <si>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</si>
  <si>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</si>
  <si>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</si>
  <si>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</si>
  <si>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</si>
  <si>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</si>
  <si>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</si>
  <si>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</si>
  <si>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</si>
  <si>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</si>
  <si>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</si>
  <si>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</si>
  <si>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</si>
  <si>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</si>
  <si>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</si>
  <si>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</si>
  <si>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</si>
  <si>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</si>
  <si>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</si>
  <si>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</si>
  <si>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</si>
  <si>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</si>
  <si>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</si>
  <si>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</si>
  <si>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</si>
  <si>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</si>
  <si>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</si>
  <si>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</si>
  <si>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</si>
  <si>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</si>
  <si>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</si>
  <si>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</si>
  <si>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</si>
  <si>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</si>
  <si>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</si>
  <si>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</si>
  <si>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</si>
  <si>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</si>
  <si>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</si>
  <si>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</si>
  <si>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</si>
  <si>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</si>
  <si>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</si>
  <si>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</si>
  <si>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</si>
  <si>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</si>
  <si>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</si>
  <si>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</si>
  <si>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</si>
  <si>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</si>
  <si>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</si>
  <si>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</si>
  <si>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</si>
  <si>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</si>
  <si>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</si>
  <si>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</si>
  <si>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</si>
  <si>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</si>
  <si>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</si>
  <si>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</si>
  <si>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</si>
  <si>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</si>
  <si>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</si>
  <si>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</si>
  <si>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</si>
  <si>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</si>
  <si>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</si>
  <si>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</si>
  <si>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</si>
  <si>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</si>
  <si>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</si>
  <si>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</si>
  <si>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</si>
  <si>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</si>
  <si>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</si>
  <si>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</si>
  <si>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</si>
  <si>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</si>
  <si>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</si>
  <si>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</si>
  <si>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</si>
  <si>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</si>
  <si>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</si>
  <si>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</si>
  <si>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</si>
  <si>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</si>
  <si>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</si>
  <si>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</si>
  <si>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</si>
  <si>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</si>
  <si>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</si>
  <si>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</si>
  <si>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</si>
  <si>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</si>
  <si>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</si>
  <si>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</si>
  <si>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</si>
  <si>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</si>
  <si>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</si>
  <si>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</si>
  <si>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</si>
  <si>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</si>
  <si>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</si>
  <si>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</si>
  <si>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</si>
  <si>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</si>
  <si>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</si>
  <si>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</si>
  <si>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</si>
  <si>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</si>
  <si>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</si>
  <si>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</si>
  <si>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</si>
  <si>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</si>
  <si>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</si>
  <si>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</si>
  <si>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</si>
  <si>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</si>
  <si>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</si>
  <si>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</si>
  <si>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</si>
  <si>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</si>
  <si>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</si>
  <si>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</si>
  <si>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</si>
  <si>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</si>
  <si>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</si>
  <si>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</si>
  <si>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</si>
  <si>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</si>
  <si>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</si>
  <si>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</si>
  <si>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</si>
  <si>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</si>
  <si>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</si>
  <si>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</si>
  <si>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</si>
  <si>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</si>
  <si>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</si>
  <si>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</si>
  <si>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</si>
  <si>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</si>
  <si>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</si>
  <si>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</si>
  <si>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</si>
  <si>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</si>
  <si>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</si>
  <si>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</si>
  <si>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</si>
  <si>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</si>
  <si>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</si>
  <si>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</si>
  <si>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</si>
  <si>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</si>
  <si>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</si>
  <si>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</si>
  <si>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</si>
  <si>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</si>
  <si>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</si>
  <si>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</si>
  <si>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</si>
  <si>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</si>
  <si>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</si>
  <si>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</si>
  <si>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</si>
  <si>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</si>
  <si>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</si>
  <si>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</si>
  <si>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</si>
  <si>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</si>
  <si>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</si>
  <si>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</si>
  <si>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</si>
  <si>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</si>
  <si>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</si>
  <si>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</si>
  <si>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</si>
  <si>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</si>
  <si>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</si>
  <si>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</si>
  <si>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</si>
  <si>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</si>
  <si>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</si>
  <si>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</si>
  <si>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</si>
  <si>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</si>
  <si>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</si>
  <si>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</si>
  <si>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</si>
  <si>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</si>
  <si>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</si>
  <si>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</si>
  <si>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</si>
  <si>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</si>
  <si>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</si>
  <si>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</si>
  <si>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</si>
  <si>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</si>
  <si>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</si>
  <si>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</si>
  <si>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</si>
  <si>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</si>
  <si>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</si>
  <si>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</si>
  <si>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</si>
  <si>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</si>
  <si>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</si>
  <si>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</si>
  <si>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</si>
  <si>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</si>
  <si>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</si>
  <si>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</si>
  <si>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</si>
  <si>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</si>
  <si>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</si>
  <si>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</si>
  <si>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</si>
  <si>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</si>
  <si>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</si>
  <si>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</si>
  <si>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</si>
  <si>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</si>
  <si>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</si>
  <si>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</si>
  <si>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</si>
  <si>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</si>
  <si>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</si>
  <si>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</si>
  <si>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</si>
  <si>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</si>
  <si>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</si>
  <si>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</si>
  <si>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</si>
  <si>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</si>
  <si>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</si>
  <si>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</si>
  <si>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</si>
  <si>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</si>
  <si>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</si>
  <si>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</si>
  <si>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</si>
  <si>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</si>
  <si>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</si>
  <si>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</si>
  <si>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</si>
  <si>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</si>
  <si>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</si>
  <si>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</si>
  <si>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</si>
  <si>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</si>
  <si>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</si>
  <si>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</si>
  <si>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</si>
  <si>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</si>
  <si>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</si>
  <si>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</si>
  <si>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</si>
  <si>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</si>
  <si>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</si>
  <si>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</si>
  <si>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</si>
  <si>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</si>
  <si>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</si>
  <si>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</si>
  <si>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</si>
  <si>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</si>
  <si>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</si>
  <si>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</si>
  <si>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</si>
  <si>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</si>
  <si>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</si>
  <si>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</si>
  <si>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</si>
  <si>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</si>
  <si>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</si>
  <si>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</si>
  <si>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</si>
  <si>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</si>
  <si>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</si>
  <si>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</si>
  <si>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</si>
  <si>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</si>
  <si>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</si>
  <si>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</si>
  <si>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</si>
  <si>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</si>
  <si>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</si>
  <si>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</si>
  <si>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</si>
  <si>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</si>
  <si>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</si>
  <si>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</si>
  <si>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</si>
  <si>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</si>
  <si>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</si>
  <si>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</si>
  <si>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</si>
  <si>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</si>
  <si>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</si>
  <si>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</si>
  <si>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</si>
  <si>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</si>
  <si>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</si>
  <si>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</si>
  <si>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</si>
  <si>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</si>
  <si>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</si>
  <si>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</si>
  <si>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</si>
  <si>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</si>
  <si>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</si>
  <si>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</si>
  <si>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</si>
  <si>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</si>
  <si>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</si>
  <si>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</si>
  <si>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</si>
  <si>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</si>
  <si>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</si>
  <si>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</si>
  <si>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</si>
  <si>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</si>
  <si>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</si>
  <si>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</si>
  <si>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</si>
  <si>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</si>
  <si>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</si>
  <si>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</si>
  <si>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</si>
  <si>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</si>
  <si>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</si>
  <si>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</si>
  <si>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</si>
  <si>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</si>
  <si>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</si>
  <si>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</si>
  <si>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</si>
  <si>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</si>
  <si>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</si>
  <si>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</si>
  <si>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</si>
  <si>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</si>
  <si>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</si>
  <si>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</si>
  <si>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</si>
  <si>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</si>
  <si>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</si>
  <si>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</si>
  <si>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</si>
  <si>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</si>
  <si>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</si>
  <si>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</si>
  <si>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</si>
  <si>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</si>
  <si>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</si>
  <si>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</si>
  <si>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</si>
  <si>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</si>
  <si>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</si>
  <si>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</si>
  <si>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</si>
  <si>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</si>
  <si>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</si>
  <si>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</si>
  <si>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</si>
  <si>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</si>
  <si>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</si>
  <si>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</si>
  <si>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</si>
  <si>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</si>
  <si>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</si>
  <si>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</si>
  <si>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</si>
  <si>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</si>
  <si>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</si>
  <si>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</si>
  <si>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</si>
  <si>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</si>
  <si>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</si>
  <si>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</si>
  <si>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</si>
  <si>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</si>
  <si>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</si>
  <si>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</si>
  <si>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</si>
  <si>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</si>
  <si>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</si>
  <si>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</si>
  <si>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</si>
  <si>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</si>
  <si>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</si>
  <si>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</si>
  <si>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</si>
  <si>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</si>
  <si>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</si>
  <si>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</si>
  <si>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</si>
  <si>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</si>
  <si>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</si>
  <si>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</si>
  <si>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</si>
  <si>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</si>
  <si>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</si>
  <si>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</si>
  <si>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</si>
  <si>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</si>
  <si>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</si>
  <si>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</si>
  <si>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</si>
  <si>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</si>
  <si>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</si>
  <si>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</si>
  <si>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</si>
  <si>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</si>
  <si>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</si>
  <si>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</si>
  <si>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</si>
  <si>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</si>
  <si>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</si>
  <si>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</si>
  <si>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</si>
  <si>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</si>
  <si>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</si>
  <si>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</si>
  <si>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</si>
  <si>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</si>
  <si>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</si>
  <si>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</si>
  <si>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</si>
  <si>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</si>
  <si>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</si>
  <si>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</si>
  <si>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</si>
  <si>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</si>
  <si>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</si>
  <si>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</si>
  <si>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</si>
  <si>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</si>
  <si>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</si>
  <si>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</si>
  <si>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</si>
  <si>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</si>
  <si>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</si>
  <si>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</si>
  <si>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</si>
  <si>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</si>
  <si>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</si>
  <si>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</si>
  <si>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</si>
  <si>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</si>
  <si>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</si>
  <si>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</si>
  <si>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</si>
  <si>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</si>
  <si>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</si>
  <si>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</si>
  <si>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</si>
  <si>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</si>
  <si>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</si>
  <si>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</si>
  <si>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</si>
  <si>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</si>
  <si>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</si>
  <si>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</si>
  <si>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</si>
  <si>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</si>
  <si>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</si>
  <si>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</si>
  <si>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</si>
  <si>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</si>
  <si>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</si>
  <si>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</si>
  <si>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</si>
  <si>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</si>
  <si>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</si>
  <si>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</si>
  <si>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</si>
  <si>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</si>
  <si>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</si>
  <si>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</si>
  <si>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</si>
  <si>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</si>
  <si>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</si>
  <si>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</si>
  <si>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</si>
  <si>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</si>
  <si>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</si>
  <si>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</si>
  <si>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</si>
  <si>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</si>
  <si>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</si>
  <si>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</si>
  <si>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</si>
  <si>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</si>
  <si>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</si>
  <si>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</si>
  <si>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</si>
  <si>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</si>
  <si>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</si>
  <si>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</si>
  <si>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</si>
  <si>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</si>
  <si>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</si>
  <si>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</si>
  <si>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</si>
  <si>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</si>
  <si>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</si>
  <si>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</si>
  <si>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</si>
  <si>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</si>
  <si>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</si>
  <si>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</si>
  <si>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</si>
  <si>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</si>
  <si>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</si>
  <si>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</si>
  <si>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</si>
  <si>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</si>
  <si>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</si>
  <si>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</si>
  <si>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</si>
  <si>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</si>
  <si>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</si>
  <si>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</si>
  <si>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</si>
  <si>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</si>
  <si>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</si>
  <si>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</si>
  <si>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</si>
  <si>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</si>
  <si>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</si>
  <si>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</si>
  <si>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</si>
  <si>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</si>
  <si>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</si>
  <si>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</si>
  <si>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</si>
  <si>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</si>
  <si>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</si>
  <si>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</si>
  <si>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</si>
  <si>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</si>
  <si>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</si>
  <si>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</si>
  <si>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</si>
  <si>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</si>
  <si>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</si>
  <si>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</si>
  <si>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</si>
  <si>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</si>
  <si>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</si>
  <si>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</si>
  <si>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</si>
  <si>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</si>
  <si>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</si>
  <si>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</si>
  <si>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</si>
  <si>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</si>
  <si>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</si>
  <si>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</si>
  <si>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</si>
  <si>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</si>
  <si>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</si>
  <si>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</si>
  <si>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</si>
  <si>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</si>
  <si>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</si>
  <si>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</si>
  <si>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</si>
  <si>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</si>
  <si>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</si>
  <si>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</si>
  <si>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</si>
  <si>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</si>
  <si>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</si>
  <si>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</si>
  <si>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</si>
  <si>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</si>
  <si>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</si>
  <si>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</si>
  <si>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</si>
  <si>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</si>
  <si>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</si>
  <si>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</si>
  <si>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</si>
  <si>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</si>
  <si>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</si>
  <si>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</si>
  <si>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</si>
  <si>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</si>
  <si>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</si>
  <si>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</si>
  <si>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</si>
  <si>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</si>
  <si>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</si>
  <si>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</si>
  <si>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</si>
  <si>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</si>
  <si>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</si>
  <si>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</si>
  <si>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</si>
  <si>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</si>
  <si>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</si>
  <si>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</si>
  <si>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</si>
  <si>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</si>
  <si>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</si>
  <si>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</si>
  <si>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</si>
  <si>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</si>
  <si>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</si>
  <si>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</si>
  <si>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</si>
  <si>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</si>
  <si>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</si>
  <si>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</si>
  <si>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</si>
  <si>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</si>
  <si>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</si>
  <si>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</si>
  <si>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</si>
  <si>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</si>
  <si>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</si>
  <si>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</si>
  <si>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</si>
  <si>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</si>
  <si>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</si>
  <si>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</si>
  <si>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</si>
  <si>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</si>
  <si>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</si>
  <si>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</si>
  <si>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</si>
  <si>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</si>
  <si>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</si>
  <si>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</si>
  <si>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</si>
  <si>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</si>
  <si>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</si>
  <si>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</si>
  <si>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</si>
  <si>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</si>
  <si>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</si>
  <si>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</si>
  <si>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</si>
  <si>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</si>
  <si>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</si>
  <si>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</si>
  <si>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</si>
  <si>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</si>
  <si>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</si>
  <si>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</si>
  <si>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</si>
  <si>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</si>
  <si>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</si>
  <si>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</si>
  <si>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</si>
  <si>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</si>
  <si>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</si>
  <si>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</si>
  <si>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</si>
  <si>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</si>
  <si>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</si>
  <si>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</si>
  <si>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</si>
  <si>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</si>
  <si>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</si>
  <si>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</si>
  <si>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</si>
  <si>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</si>
  <si>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</si>
  <si>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</si>
  <si>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</si>
  <si>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</si>
  <si>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</si>
  <si>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</si>
  <si>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</si>
  <si>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</si>
  <si>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</si>
  <si>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</si>
  <si>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</si>
  <si>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</si>
  <si>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</si>
  <si>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</si>
  <si>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</si>
  <si>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</si>
  <si>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</si>
  <si>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</si>
  <si>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</si>
  <si>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</si>
  <si>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</si>
  <si>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</si>
  <si>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</si>
  <si>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</si>
  <si>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</si>
  <si>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</si>
  <si>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</si>
  <si>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</si>
  <si>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</si>
  <si>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</si>
  <si>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</si>
  <si>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</si>
  <si>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</si>
  <si>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</si>
  <si>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</si>
  <si>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</si>
  <si>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</si>
  <si>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</si>
  <si>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</si>
  <si>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</si>
  <si>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</si>
  <si>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</si>
  <si>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</si>
  <si>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</si>
  <si>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</si>
  <si>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</si>
  <si>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</si>
  <si>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</si>
  <si>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</si>
  <si>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</si>
  <si>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</si>
  <si>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</si>
  <si>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</si>
  <si>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</si>
  <si>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</si>
  <si>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</si>
  <si>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</si>
  <si>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</si>
  <si>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</si>
  <si>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</si>
  <si>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</si>
  <si>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</si>
  <si>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</si>
  <si>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</si>
  <si>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</si>
  <si>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</si>
  <si>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</si>
  <si>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</si>
  <si>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</si>
  <si>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</si>
  <si>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</si>
  <si>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</si>
  <si>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</si>
  <si>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</si>
  <si>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</si>
  <si>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</si>
  <si>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</si>
  <si>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</si>
  <si>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</si>
  <si>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</si>
  <si>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</si>
  <si>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</si>
  <si>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</si>
  <si>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</si>
  <si>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</si>
  <si>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</si>
  <si>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</si>
  <si>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</si>
  <si>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</si>
  <si>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</si>
  <si>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</si>
  <si>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</si>
  <si>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</si>
  <si>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</si>
  <si>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</si>
  <si>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</si>
  <si>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</si>
  <si>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</si>
  <si>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</si>
  <si>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</si>
  <si>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</si>
  <si>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</si>
  <si>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</si>
  <si>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</si>
  <si>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</si>
  <si>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</si>
  <si>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</si>
  <si>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</si>
  <si>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</si>
  <si>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</si>
  <si>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</si>
  <si>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</si>
  <si>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</si>
  <si>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</si>
  <si>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</si>
  <si>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</si>
  <si>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</si>
  <si>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</si>
  <si>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</si>
  <si>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</si>
  <si>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</si>
  <si>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</si>
  <si>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</si>
  <si>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</si>
  <si>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</si>
  <si>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</si>
  <si>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</si>
  <si>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</si>
  <si>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</si>
  <si>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</si>
  <si>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</si>
  <si>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</si>
  <si>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</si>
  <si>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</si>
  <si>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</si>
  <si>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</si>
  <si>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</si>
  <si>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</si>
  <si>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</si>
  <si>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</si>
  <si>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</si>
  <si>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</si>
  <si>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</si>
  <si>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</si>
  <si>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</si>
  <si>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</si>
  <si>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</si>
  <si>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</si>
  <si>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</si>
  <si>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</si>
  <si>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</si>
  <si>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</si>
  <si>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</si>
  <si>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</si>
  <si>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</si>
  <si>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</si>
  <si>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</si>
  <si>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</si>
  <si>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</si>
  <si>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</si>
  <si>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</si>
  <si>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</si>
  <si>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</si>
  <si>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</si>
  <si>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</si>
  <si>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</si>
  <si>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</si>
  <si>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</si>
  <si>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</si>
  <si>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</si>
  <si>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</si>
  <si>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</si>
  <si>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</si>
  <si>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</si>
  <si>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</si>
  <si>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</si>
  <si>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</si>
  <si>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</si>
  <si>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</si>
  <si>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</si>
  <si>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</si>
  <si>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</si>
  <si>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</si>
  <si>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</si>
  <si>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</si>
  <si>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</si>
  <si>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</si>
  <si>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</si>
  <si>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</si>
  <si>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</si>
  <si>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</si>
  <si>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</si>
  <si>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</si>
  <si>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</si>
  <si>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</si>
  <si>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</si>
  <si>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</si>
  <si>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</si>
  <si>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</si>
  <si>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</si>
  <si>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</si>
  <si>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</si>
  <si>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</si>
  <si>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</si>
  <si>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</si>
  <si>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</si>
  <si>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</si>
  <si>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</si>
  <si>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</si>
  <si>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</si>
  <si>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</si>
  <si>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</si>
  <si>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</si>
  <si>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</si>
  <si>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</si>
  <si>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</si>
  <si>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</si>
  <si>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</si>
  <si>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</si>
  <si>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</si>
  <si>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</si>
  <si>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</si>
  <si>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</si>
  <si>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</si>
  <si>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</si>
  <si>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</si>
  <si>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</si>
  <si>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</si>
  <si>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</si>
  <si>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</si>
  <si>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</si>
  <si>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</si>
  <si>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</si>
  <si>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</si>
  <si>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</si>
  <si>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</si>
  <si>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</si>
  <si>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</si>
  <si>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</si>
  <si>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</si>
  <si>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</si>
  <si>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</si>
  <si>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</si>
  <si>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</si>
  <si>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</si>
  <si>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</si>
  <si>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</si>
  <si>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</si>
  <si>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</si>
  <si>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</si>
  <si>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</si>
  <si>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</si>
  <si>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</si>
  <si>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</si>
  <si>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</si>
  <si>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</si>
  <si>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</si>
  <si>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</si>
  <si>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</si>
  <si>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</si>
  <si>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</si>
  <si>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</si>
  <si>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</si>
  <si>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</si>
  <si>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</si>
  <si>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</si>
  <si>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</si>
  <si>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</si>
  <si>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</si>
  <si>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</si>
  <si>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</si>
  <si>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</si>
  <si>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</si>
  <si>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</si>
  <si>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</si>
  <si>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</si>
  <si>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</si>
  <si>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</si>
  <si>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</si>
  <si>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</si>
  <si>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</si>
  <si>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</si>
  <si>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</si>
  <si>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</si>
  <si>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</si>
  <si>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</si>
  <si>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</si>
  <si>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</si>
  <si>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</si>
  <si>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</si>
  <si>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</si>
  <si>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</si>
  <si>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</si>
  <si>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</si>
  <si>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</si>
  <si>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</si>
  <si>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</si>
  <si>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</si>
  <si>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</si>
  <si>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</si>
  <si>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</si>
  <si>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</si>
  <si>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</si>
  <si>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</si>
  <si>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</si>
  <si>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</si>
  <si>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</si>
  <si>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</si>
  <si>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</si>
  <si>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</si>
  <si>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</si>
  <si>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</si>
  <si>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</si>
  <si>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</si>
  <si>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</si>
  <si>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</si>
  <si>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</si>
  <si>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</si>
  <si>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</si>
  <si>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</si>
  <si>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</si>
  <si>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</si>
  <si>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</si>
  <si>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</si>
  <si>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</si>
  <si>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</si>
  <si>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</si>
  <si>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</si>
  <si>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</si>
  <si>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</si>
  <si>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</si>
  <si>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</si>
  <si>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</si>
  <si>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</si>
  <si>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</si>
  <si>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</si>
  <si>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</si>
  <si>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</si>
  <si>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</si>
  <si>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</si>
  <si>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</si>
  <si>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</si>
  <si>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</si>
  <si>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</si>
  <si>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</si>
  <si>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</si>
  <si>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</si>
  <si>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</si>
  <si>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</si>
  <si>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</si>
  <si>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</si>
  <si>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</si>
  <si>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</si>
  <si>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</si>
  <si>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</si>
  <si>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</si>
  <si>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</si>
  <si>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</si>
  <si>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</si>
  <si>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</si>
  <si>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</si>
  <si>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</si>
  <si>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</si>
  <si>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</si>
  <si>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</si>
  <si>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</si>
  <si>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</si>
  <si>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</si>
  <si>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</si>
  <si>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</si>
  <si>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</si>
  <si>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</si>
  <si>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</si>
  <si>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</si>
  <si>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</si>
  <si>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</si>
  <si>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</si>
  <si>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</si>
  <si>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</si>
  <si>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</si>
  <si>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</si>
  <si>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</si>
  <si>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</si>
  <si>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</si>
  <si>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</si>
  <si>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</si>
  <si>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</si>
  <si>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</si>
  <si>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</si>
  <si>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</si>
  <si>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</si>
  <si>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</si>
  <si>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</si>
  <si>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</si>
  <si>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</si>
  <si>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</si>
  <si>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</si>
  <si>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</si>
  <si>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</si>
  <si>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</si>
  <si>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</si>
  <si>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</si>
  <si>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</si>
  <si>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</si>
  <si>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</si>
  <si>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</si>
  <si>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</si>
  <si>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</si>
  <si>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</si>
  <si>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</si>
  <si>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</si>
  <si>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</si>
  <si>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</si>
  <si>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</si>
  <si>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</si>
  <si>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</si>
  <si>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</si>
  <si>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</si>
  <si>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</si>
  <si>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</si>
  <si>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</si>
  <si>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</si>
  <si>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</si>
  <si>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</si>
  <si>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</si>
  <si>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</si>
  <si>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</si>
  <si>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</si>
  <si>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</si>
  <si>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</si>
  <si>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</si>
  <si>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</si>
  <si>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</si>
  <si>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</si>
  <si>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</si>
  <si>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</si>
  <si>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</si>
  <si>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</si>
  <si>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</si>
  <si>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</si>
  <si>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</si>
  <si>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</si>
  <si>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</si>
  <si>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</si>
  <si>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</si>
  <si>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</si>
  <si>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</si>
  <si>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</si>
  <si>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</si>
  <si>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</si>
  <si>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</si>
  <si>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</si>
  <si>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</si>
  <si>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</si>
  <si>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</si>
  <si>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</si>
  <si>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</si>
  <si>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</si>
  <si>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</si>
  <si>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</si>
  <si>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</si>
  <si>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</si>
  <si>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</si>
  <si>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</si>
  <si>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</si>
  <si>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</si>
  <si>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</si>
  <si>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</si>
  <si>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</si>
  <si>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</si>
  <si>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</si>
  <si>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</si>
  <si>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</si>
  <si>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</si>
  <si>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</si>
  <si>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</si>
  <si>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</si>
  <si>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</si>
  <si>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</si>
  <si>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</si>
  <si>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</si>
  <si>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</si>
  <si>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</si>
  <si>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</si>
  <si>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</si>
  <si>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</si>
  <si>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</si>
  <si>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</si>
  <si>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</si>
  <si>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</si>
  <si>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</si>
  <si>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</si>
  <si>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</si>
  <si>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</si>
  <si>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</si>
  <si>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</si>
  <si>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</si>
  <si>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</si>
  <si>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</si>
  <si>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</si>
  <si>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</si>
  <si>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</si>
  <si>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</si>
  <si>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</si>
  <si>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</si>
  <si>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</si>
  <si>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</si>
  <si>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</si>
  <si>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</si>
  <si>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</si>
  <si>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</si>
  <si>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</si>
  <si>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</si>
  <si>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</si>
  <si>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</si>
  <si>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</si>
  <si>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</si>
  <si>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</si>
  <si>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</si>
  <si>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</si>
  <si>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</si>
  <si>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</si>
  <si>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</si>
  <si>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</si>
  <si>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</si>
  <si>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</si>
  <si>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</si>
  <si>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</si>
  <si>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</si>
  <si>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</si>
  <si>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</si>
  <si>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</si>
  <si>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</si>
  <si>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</si>
  <si>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</si>
  <si>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</si>
  <si>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</si>
  <si>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</si>
  <si>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</si>
  <si>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</si>
  <si>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</si>
  <si>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</si>
  <si>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</si>
  <si>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</si>
  <si>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</si>
  <si>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</si>
  <si>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</si>
  <si>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</si>
  <si>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</si>
  <si>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</si>
  <si>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</si>
  <si>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</si>
  <si>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</si>
  <si>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</si>
  <si>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</si>
  <si>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</si>
  <si>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</si>
  <si>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</si>
  <si>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</si>
  <si>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</si>
  <si>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</si>
  <si>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</si>
  <si>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</si>
  <si>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</si>
  <si>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</si>
  <si>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</si>
  <si>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</si>
  <si>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</si>
  <si>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</si>
  <si>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</si>
  <si>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</si>
  <si>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</si>
  <si>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</si>
  <si>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</si>
  <si>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</si>
  <si>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</si>
  <si>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</si>
  <si>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</si>
  <si>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</si>
  <si>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</si>
  <si>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</si>
  <si>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</si>
  <si>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</si>
  <si>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</si>
  <si>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</si>
  <si>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</si>
  <si>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</si>
  <si>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</si>
  <si>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</si>
  <si>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</si>
  <si>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</si>
  <si>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</si>
  <si>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</si>
  <si>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</si>
  <si>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</si>
  <si>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</si>
  <si>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</si>
  <si>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</si>
  <si>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</si>
  <si>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</si>
  <si>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</si>
  <si>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</si>
  <si>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</si>
  <si>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</si>
  <si>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</si>
  <si>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</si>
  <si>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</si>
  <si>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</si>
  <si>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</si>
  <si>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</si>
  <si>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</si>
  <si>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</si>
  <si>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</si>
  <si>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</si>
  <si>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</si>
  <si>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</si>
  <si>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</si>
  <si>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</si>
  <si>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</si>
  <si>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</si>
  <si>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</si>
  <si>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</si>
  <si>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</si>
  <si>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</si>
  <si>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</si>
  <si>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</si>
  <si>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</si>
  <si>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</si>
  <si>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</si>
  <si>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</si>
  <si>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</si>
  <si>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</si>
  <si>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</si>
  <si>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</si>
  <si>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</si>
  <si>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</si>
  <si>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</si>
  <si>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</si>
  <si>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</si>
  <si>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</si>
  <si>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</si>
  <si>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</si>
  <si>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</si>
  <si>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</si>
  <si>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</si>
  <si>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</si>
  <si>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</si>
  <si>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</si>
  <si>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</si>
  <si>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</si>
  <si>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</si>
  <si>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</si>
  <si>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</si>
  <si>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</si>
  <si>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</si>
  <si>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</si>
  <si>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</si>
  <si>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</si>
  <si>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</si>
  <si>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</si>
  <si>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</si>
  <si>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</si>
  <si>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</si>
  <si>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</si>
  <si>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</si>
  <si>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</si>
  <si>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</si>
  <si>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</si>
  <si>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</si>
  <si>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</si>
  <si>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</si>
  <si>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</si>
  <si>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</si>
  <si>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</si>
  <si>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</si>
  <si>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</si>
  <si>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</si>
  <si>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</si>
  <si>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</si>
  <si>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</si>
  <si>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</si>
  <si>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</si>
  <si>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</si>
  <si>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</si>
  <si>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</si>
  <si>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</si>
  <si>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</si>
  <si>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</si>
  <si>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</si>
  <si>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</si>
  <si>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</si>
  <si>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</si>
  <si>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</si>
  <si>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</si>
  <si>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</si>
  <si>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</si>
  <si>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</si>
  <si>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</si>
  <si>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</si>
  <si>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</si>
  <si>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</si>
  <si>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</si>
  <si>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</si>
  <si>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</si>
  <si>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</si>
  <si>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</si>
  <si>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</si>
  <si>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</si>
  <si>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</si>
  <si>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</si>
  <si>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</si>
  <si>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</si>
  <si>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</si>
  <si>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</si>
  <si>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</si>
  <si>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</si>
  <si>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</si>
  <si>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</si>
  <si>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</si>
  <si>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</si>
  <si>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</si>
  <si>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</si>
  <si>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</si>
  <si>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</si>
  <si>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</si>
  <si>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</si>
  <si>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</si>
  <si>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</si>
  <si>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</si>
  <si>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</si>
  <si>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</si>
  <si>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</si>
  <si>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</si>
  <si>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</si>
  <si>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</si>
  <si>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</si>
  <si>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</si>
  <si>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</si>
  <si>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</si>
  <si>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</si>
  <si>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</si>
  <si>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</si>
  <si>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</si>
  <si>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</si>
  <si>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</si>
  <si>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</si>
  <si>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</si>
  <si>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</si>
  <si>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</si>
  <si>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</si>
  <si>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</si>
  <si>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</si>
  <si>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</si>
  <si>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</si>
  <si>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</si>
  <si>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</si>
  <si>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</si>
  <si>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</si>
  <si>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</si>
  <si>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</si>
  <si>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</si>
  <si>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</si>
  <si>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</si>
  <si>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</si>
  <si>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</si>
  <si>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</si>
  <si>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</si>
  <si>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</si>
  <si>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</si>
  <si>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</si>
  <si>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</si>
  <si>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</si>
  <si>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</si>
  <si>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</si>
  <si>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</si>
  <si>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</si>
  <si>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</si>
  <si>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</si>
  <si>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</si>
  <si>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</si>
  <si>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</si>
  <si>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</si>
  <si>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</si>
  <si>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</si>
  <si>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</si>
  <si>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</si>
  <si>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</si>
  <si>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</si>
  <si>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</si>
  <si>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</si>
  <si>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</si>
  <si>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</si>
  <si>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</si>
  <si>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</si>
  <si>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</si>
  <si>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</si>
  <si>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</si>
  <si>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</si>
  <si>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</si>
  <si>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</si>
  <si>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</si>
  <si>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</si>
  <si>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</si>
  <si>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</si>
  <si>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</si>
  <si>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</si>
  <si>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</si>
  <si>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</si>
  <si>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</si>
  <si>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</si>
  <si>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</si>
  <si>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</si>
  <si>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</si>
  <si>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</si>
  <si>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</si>
  <si>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</si>
  <si>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</si>
  <si>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</si>
  <si>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</si>
  <si>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</si>
  <si>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</si>
  <si>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</si>
  <si>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</si>
  <si>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</si>
  <si>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</si>
  <si>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</si>
  <si>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</si>
  <si>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</si>
  <si>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</si>
  <si>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</si>
  <si>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</si>
  <si>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</si>
  <si>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</si>
  <si>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</si>
  <si>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</si>
  <si>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</si>
  <si>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</si>
  <si>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</si>
  <si>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</si>
  <si>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</si>
  <si>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</si>
  <si>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</si>
  <si>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</si>
  <si>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</si>
  <si>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</si>
  <si>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</si>
  <si>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</si>
  <si>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</si>
  <si>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</si>
  <si>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</si>
  <si>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</si>
  <si>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</si>
  <si>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</si>
  <si>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</si>
  <si>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</si>
  <si>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</si>
  <si>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</si>
  <si>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</si>
  <si>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</si>
  <si>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</si>
  <si>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</si>
  <si>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</si>
  <si>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</si>
  <si>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</si>
  <si>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</si>
  <si>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</si>
  <si>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</si>
  <si>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</si>
  <si>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</si>
  <si>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</si>
  <si>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</si>
  <si>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</si>
  <si>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</si>
  <si>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</si>
  <si>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</si>
  <si>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</si>
  <si>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</si>
  <si>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</si>
  <si>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</si>
  <si>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</si>
  <si>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</si>
  <si>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</si>
  <si>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</si>
  <si>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</si>
  <si>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</si>
  <si>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</si>
  <si>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</si>
  <si>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</si>
  <si>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</si>
  <si>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</si>
  <si>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</si>
  <si>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</si>
  <si>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</si>
  <si>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</si>
  <si>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</si>
  <si>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</si>
  <si>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</si>
  <si>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</si>
  <si>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</si>
  <si>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</si>
  <si>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</si>
  <si>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</si>
  <si>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</si>
  <si>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</si>
  <si>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</si>
  <si>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</si>
  <si>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</si>
  <si>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</si>
  <si>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</si>
  <si>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</si>
  <si>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</si>
  <si>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</si>
  <si>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</si>
  <si>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</si>
  <si>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</si>
  <si>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</si>
  <si>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</si>
  <si>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</si>
  <si>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</si>
  <si>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</si>
  <si>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</si>
  <si>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</si>
  <si>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</si>
  <si>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</si>
  <si>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</si>
  <si>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</si>
  <si>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</si>
  <si>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</si>
  <si>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</si>
  <si>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</si>
  <si>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</si>
  <si>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</si>
  <si>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</si>
  <si>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</si>
  <si>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</si>
  <si>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</si>
  <si>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</si>
  <si>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</si>
  <si>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</si>
  <si>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</si>
  <si>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</si>
  <si>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</si>
  <si>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</si>
  <si>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</si>
  <si>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</si>
  <si>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</si>
  <si>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</si>
  <si>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</si>
  <si>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</si>
  <si>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</si>
  <si>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</si>
  <si>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</si>
  <si>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</si>
  <si>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</si>
  <si>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</si>
  <si>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</si>
  <si>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</si>
  <si>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</si>
  <si>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</si>
  <si>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</si>
  <si>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</si>
  <si>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</si>
  <si>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</si>
  <si>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</si>
  <si>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</si>
  <si>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</si>
  <si>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</si>
  <si>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</si>
  <si>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</si>
  <si>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</si>
  <si>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</si>
  <si>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</si>
  <si>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</si>
  <si>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</si>
  <si>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</si>
  <si>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</si>
  <si>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</si>
  <si>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</si>
  <si>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</si>
  <si>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</si>
  <si>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</si>
  <si>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</si>
  <si>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</si>
  <si>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</si>
  <si>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</si>
  <si>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</si>
  <si>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</si>
  <si>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</si>
  <si>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</si>
  <si>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</si>
  <si>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</si>
  <si>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</si>
  <si>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</si>
  <si>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</si>
  <si>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</si>
  <si>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</si>
  <si>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</si>
  <si>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</si>
  <si>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</si>
  <si>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</si>
  <si>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</si>
  <si>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</si>
  <si>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</si>
  <si>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</si>
  <si>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</si>
  <si>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</si>
  <si>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</si>
  <si>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</si>
  <si>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</si>
  <si>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</si>
  <si>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</si>
  <si>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</si>
  <si>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</si>
  <si>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</si>
  <si>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</si>
  <si>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</si>
  <si>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</si>
  <si>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</si>
  <si>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</si>
  <si>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</si>
  <si>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</si>
  <si>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</si>
  <si>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</si>
  <si>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</si>
  <si>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</si>
  <si>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</si>
  <si>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</si>
  <si>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</si>
  <si>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</si>
  <si>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</si>
  <si>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</si>
  <si>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</si>
  <si>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</si>
  <si>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</si>
  <si>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</si>
  <si>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</si>
  <si>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</si>
  <si>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</si>
  <si>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</si>
  <si>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</si>
  <si>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</si>
  <si>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</si>
  <si>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</si>
  <si>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</si>
  <si>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</si>
  <si>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</si>
  <si>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</si>
  <si>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</si>
  <si>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</si>
  <si>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</si>
  <si>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</si>
  <si>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</si>
  <si>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</si>
  <si>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</si>
  <si>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</si>
  <si>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</si>
  <si>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</si>
  <si>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</si>
  <si>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</si>
  <si>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</si>
  <si>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</si>
  <si>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</si>
  <si>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</si>
  <si>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</si>
  <si>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</si>
  <si>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</si>
  <si>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</si>
  <si>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</si>
  <si>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</si>
  <si>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</si>
  <si>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</si>
  <si>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</si>
  <si>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</si>
  <si>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</si>
  <si>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</si>
  <si>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</si>
  <si>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</si>
  <si>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</si>
  <si>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</si>
  <si>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</si>
  <si>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</si>
  <si>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</si>
  <si>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</si>
  <si>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</si>
  <si>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</si>
  <si>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</si>
  <si>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</si>
  <si>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</si>
  <si>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</si>
  <si>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</si>
  <si>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</si>
  <si>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</si>
  <si>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</si>
  <si>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</si>
  <si>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</si>
  <si>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</si>
  <si>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</si>
  <si>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</si>
  <si>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</si>
  <si>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</si>
  <si>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</si>
  <si>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</si>
  <si>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</si>
  <si>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</si>
  <si>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</si>
  <si>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</si>
  <si>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</si>
  <si>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</si>
  <si>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</si>
  <si>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</si>
  <si>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</si>
  <si>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</si>
  <si>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</si>
  <si>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</si>
  <si>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</si>
  <si>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</si>
  <si>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</si>
  <si>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</si>
  <si>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</si>
  <si>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</si>
  <si>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</si>
  <si>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</si>
  <si>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</si>
  <si>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</si>
  <si>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</si>
  <si>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</si>
  <si>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</si>
  <si>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</si>
  <si>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</si>
  <si>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</si>
  <si>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</si>
  <si>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</si>
  <si>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</si>
  <si>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</si>
  <si>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</si>
  <si>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</si>
  <si>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</si>
  <si>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</si>
  <si>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</si>
  <si>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</si>
  <si>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</si>
  <si>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</si>
  <si>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</si>
  <si>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</si>
  <si>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</si>
  <si>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</si>
  <si>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</si>
  <si>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</si>
  <si>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</si>
  <si>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</si>
  <si>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</si>
  <si>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</si>
  <si>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</si>
  <si>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</si>
  <si>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</si>
  <si>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</si>
  <si>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</si>
  <si>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</si>
  <si>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</si>
  <si>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</si>
  <si>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</si>
  <si>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</si>
  <si>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</si>
  <si>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</si>
  <si>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</si>
  <si>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</si>
  <si>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</si>
  <si>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</si>
  <si>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</si>
  <si>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</si>
  <si>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</si>
  <si>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</si>
  <si>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</si>
  <si>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</si>
  <si>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</si>
  <si>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</si>
  <si>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</si>
  <si>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</si>
  <si>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</si>
  <si>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</si>
  <si>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</si>
  <si>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</si>
  <si>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</si>
  <si>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</si>
  <si>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</si>
  <si>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</si>
  <si>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</si>
  <si>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</si>
  <si>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</si>
  <si>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</si>
  <si>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</si>
  <si>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</si>
  <si>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</si>
  <si>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</si>
  <si>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</si>
  <si>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</si>
  <si>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</si>
  <si>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</si>
  <si>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</si>
  <si>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</si>
  <si>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</si>
  <si>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</si>
  <si>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</si>
  <si>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</si>
  <si>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</si>
  <si>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</si>
  <si>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</si>
  <si>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</si>
  <si>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</si>
  <si>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</si>
  <si>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</si>
  <si>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</si>
  <si>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</si>
  <si>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</si>
  <si>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</si>
  <si>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</si>
  <si>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</si>
  <si>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</si>
  <si>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</si>
  <si>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</si>
  <si>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</si>
  <si>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</si>
  <si>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</si>
  <si>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</si>
  <si>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</si>
  <si>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</si>
  <si>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</si>
  <si>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</si>
  <si>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</si>
  <si>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</si>
  <si>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</si>
  <si>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</si>
  <si>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</si>
  <si>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</si>
  <si>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</si>
  <si>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</si>
  <si>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</si>
  <si>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</si>
  <si>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</si>
  <si>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</si>
  <si>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</si>
  <si>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</si>
  <si>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</si>
  <si>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</si>
  <si>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</si>
  <si>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</si>
  <si>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</si>
  <si>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</si>
  <si>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</si>
  <si>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</si>
  <si>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</si>
  <si>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</si>
  <si>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</si>
  <si>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</si>
  <si>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</si>
  <si>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</si>
  <si>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</si>
  <si>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</si>
  <si>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</si>
  <si>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</si>
  <si>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</si>
  <si>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</si>
  <si>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</si>
  <si>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</si>
  <si>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</si>
  <si>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</si>
  <si>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</si>
  <si>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</si>
  <si>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</si>
  <si>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</si>
  <si>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</si>
  <si>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</si>
  <si>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</si>
  <si>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</si>
  <si>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</si>
  <si>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</si>
  <si>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</si>
  <si>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</si>
  <si>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</si>
  <si>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</si>
  <si>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</si>
  <si>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</si>
  <si>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</si>
  <si>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</si>
  <si>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</si>
  <si>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</si>
  <si>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</si>
  <si>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</si>
  <si>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</si>
  <si>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</si>
  <si>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</si>
  <si>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</si>
  <si>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</si>
  <si>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</si>
  <si>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</si>
  <si>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</si>
  <si>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</si>
  <si>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</si>
  <si>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</si>
  <si>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</si>
  <si>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</si>
  <si>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</si>
  <si>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</si>
  <si>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</si>
  <si>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</si>
  <si>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</si>
  <si>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</si>
  <si>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</si>
  <si>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</si>
  <si>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</si>
  <si>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</si>
  <si>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</si>
  <si>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</si>
  <si>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</si>
  <si>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</si>
  <si>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</si>
  <si>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</si>
  <si>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</si>
  <si>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</si>
  <si>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</si>
  <si>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</si>
  <si>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</si>
  <si>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</si>
  <si>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</si>
  <si>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</si>
  <si>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</si>
  <si>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</si>
  <si>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</si>
  <si>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</si>
  <si>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</si>
  <si>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</si>
  <si>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</si>
  <si>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</si>
  <si>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</si>
  <si>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</si>
  <si>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</si>
  <si>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</si>
  <si>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</si>
  <si>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</si>
  <si>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</si>
  <si>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</si>
  <si>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</si>
  <si>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</si>
  <si>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</si>
  <si>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</si>
  <si>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</si>
  <si>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</si>
  <si>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</si>
  <si>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</si>
  <si>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</si>
  <si>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</si>
  <si>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</si>
  <si>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</si>
  <si>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</si>
  <si>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</si>
  <si>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</si>
  <si>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</si>
  <si>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</si>
  <si>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</si>
  <si>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</si>
  <si>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</si>
  <si>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</si>
  <si>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</si>
  <si>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</si>
  <si>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</si>
  <si>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</si>
  <si>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</si>
  <si>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</si>
  <si>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</si>
  <si>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</si>
  <si>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</si>
  <si>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</si>
  <si>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</si>
  <si>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</si>
  <si>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</si>
  <si>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</si>
  <si>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</si>
  <si>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</si>
  <si>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</si>
  <si>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</si>
  <si>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</si>
  <si>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</si>
  <si>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</si>
  <si>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</si>
  <si>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</si>
  <si>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</si>
  <si>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</si>
  <si>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</si>
  <si>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</si>
  <si>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</si>
  <si>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</si>
  <si>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</si>
  <si>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</si>
  <si>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</si>
  <si>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</si>
  <si>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</si>
  <si>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</si>
  <si>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</si>
  <si>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</si>
  <si>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</si>
  <si>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</si>
  <si>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</si>
  <si>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</si>
  <si>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</si>
  <si>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</si>
  <si>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</si>
  <si>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</si>
  <si>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</si>
  <si>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</si>
  <si>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</si>
  <si>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</si>
  <si>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</si>
  <si>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</si>
  <si>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</si>
  <si>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</si>
  <si>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</si>
  <si>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</si>
  <si>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</si>
  <si>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</si>
  <si>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</si>
  <si>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</si>
  <si>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</si>
  <si>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</si>
  <si>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</si>
  <si>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</si>
  <si>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</si>
  <si>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</si>
  <si>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</si>
  <si>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</si>
  <si>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</si>
  <si>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</si>
  <si>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</si>
  <si>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</si>
  <si>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</si>
  <si>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</si>
  <si>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</si>
  <si>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</si>
  <si>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</si>
  <si>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</si>
  <si>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</si>
  <si>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</si>
  <si>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</si>
  <si>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</si>
  <si>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</si>
  <si>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</si>
  <si>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</si>
  <si>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</si>
  <si>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</si>
  <si>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</si>
  <si>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</si>
  <si>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</si>
  <si>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</si>
  <si>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</si>
  <si>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</si>
  <si>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</si>
  <si>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</si>
  <si>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</si>
  <si>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</si>
  <si>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</si>
  <si>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</si>
  <si>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</si>
  <si>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</si>
  <si>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</si>
  <si>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</si>
  <si>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</si>
  <si>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</si>
  <si>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</si>
  <si>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</si>
  <si>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</si>
  <si>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</si>
  <si>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</si>
  <si>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</si>
  <si>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</si>
  <si>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</si>
  <si>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</si>
  <si>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</si>
  <si>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</si>
  <si>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</si>
  <si>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</si>
  <si>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</si>
  <si>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</si>
  <si>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</si>
  <si>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</si>
  <si>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</si>
  <si>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</si>
  <si>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</si>
  <si>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</si>
  <si>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</si>
  <si>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</si>
  <si>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</si>
  <si>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</si>
  <si>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</si>
  <si>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</si>
  <si>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</si>
  <si>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</si>
  <si>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</si>
  <si>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</si>
  <si>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</si>
  <si>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</si>
  <si>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</si>
  <si>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</si>
  <si>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</si>
  <si>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</si>
  <si>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</si>
  <si>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</si>
  <si>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</si>
  <si>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</si>
  <si>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</si>
  <si>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</si>
  <si>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</si>
  <si>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</si>
  <si>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</si>
  <si>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</si>
  <si>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</si>
  <si>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</si>
  <si>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</si>
  <si>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</si>
  <si>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</si>
  <si>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</si>
  <si>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</si>
  <si>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</si>
  <si>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</si>
  <si>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</si>
  <si>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</si>
  <si>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</si>
  <si>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</si>
  <si>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</si>
  <si>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</si>
  <si>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</si>
  <si>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</si>
  <si>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</si>
  <si>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</si>
  <si>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</si>
  <si>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</si>
  <si>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</si>
  <si>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</si>
  <si>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</si>
  <si>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</si>
  <si>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</si>
  <si>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</si>
  <si>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</si>
  <si>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</si>
  <si>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</si>
  <si>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</si>
  <si>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</si>
  <si>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</si>
  <si>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</si>
  <si>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</si>
  <si>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</si>
  <si>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</si>
  <si>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</si>
  <si>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</si>
  <si>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</si>
  <si>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</si>
  <si>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</si>
  <si>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</si>
  <si>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</si>
  <si>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</si>
  <si>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</si>
  <si>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</si>
  <si>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</si>
  <si>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</si>
  <si>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</si>
  <si>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</si>
  <si>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</si>
  <si>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</si>
  <si>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</si>
  <si>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</si>
  <si>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</si>
  <si>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</si>
  <si>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</si>
  <si>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</si>
  <si>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</si>
  <si>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</si>
  <si>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</si>
  <si>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</si>
  <si>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</si>
  <si>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</si>
  <si>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</si>
  <si>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</si>
  <si>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</si>
  <si>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</si>
  <si>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</si>
  <si>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</si>
  <si>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</si>
  <si>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</si>
  <si>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</si>
  <si>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</si>
  <si>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</si>
  <si>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</si>
  <si>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</si>
  <si>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</si>
  <si>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</si>
  <si>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</si>
  <si>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</si>
  <si>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</si>
  <si>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</si>
  <si>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</si>
  <si>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</si>
  <si>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</si>
  <si>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</si>
  <si>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</si>
  <si>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</si>
  <si>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</si>
  <si>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</si>
  <si>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</si>
  <si>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</si>
  <si>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</si>
  <si>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</si>
  <si>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</si>
  <si>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</si>
  <si>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</si>
  <si>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</si>
  <si>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</si>
  <si>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</si>
  <si>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</si>
  <si>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</si>
  <si>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</si>
  <si>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</si>
  <si>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</si>
  <si>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</si>
  <si>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</si>
  <si>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</si>
  <si>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</si>
  <si>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</si>
  <si>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</si>
  <si>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</si>
  <si>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</si>
  <si>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</si>
  <si>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</si>
  <si>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</si>
  <si>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</si>
  <si>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</si>
  <si>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</si>
  <si>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</si>
  <si>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</si>
  <si>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</si>
  <si>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</si>
  <si>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</si>
  <si>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</si>
  <si>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</si>
  <si>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</si>
  <si>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</si>
  <si>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</si>
  <si>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</si>
  <si>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</si>
  <si>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</si>
  <si>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</si>
  <si>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</si>
  <si>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</si>
  <si>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</si>
  <si>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</si>
  <si>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</si>
  <si>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</si>
  <si>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</si>
  <si>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</si>
  <si>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</si>
  <si>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</si>
  <si>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</si>
  <si>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</si>
  <si>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</si>
  <si>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</si>
  <si>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</si>
  <si>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</si>
  <si>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</si>
  <si>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</si>
  <si>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</si>
  <si>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</si>
  <si>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</si>
  <si>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</si>
  <si>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</si>
  <si>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</si>
  <si>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</si>
  <si>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</si>
  <si>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</si>
  <si>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</si>
  <si>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</si>
  <si>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</si>
  <si>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</si>
  <si>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</si>
  <si>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</si>
  <si>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</si>
  <si>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</si>
  <si>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</si>
  <si>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</si>
  <si>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</si>
  <si>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</si>
  <si>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</si>
  <si>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</si>
  <si>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</si>
  <si>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</si>
  <si>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</si>
  <si>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</si>
  <si>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</si>
  <si>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</si>
  <si>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</si>
  <si>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</si>
  <si>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</si>
  <si>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</si>
  <si>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</si>
  <si>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</si>
  <si>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</si>
  <si>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</si>
  <si>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</si>
  <si>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</si>
  <si>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</si>
  <si>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</si>
  <si>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</si>
  <si>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</si>
  <si>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</si>
  <si>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</si>
  <si>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</si>
  <si>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</si>
  <si>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</si>
  <si>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</si>
  <si>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</si>
  <si>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</si>
  <si>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</si>
  <si>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</si>
  <si>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</si>
  <si>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</si>
  <si>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</si>
  <si>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</si>
  <si>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</si>
  <si>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</si>
  <si>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</si>
  <si>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</si>
  <si>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</si>
  <si>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</si>
  <si>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</si>
  <si>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</si>
  <si>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</si>
  <si>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</si>
  <si>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</si>
  <si>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</si>
  <si>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</si>
  <si>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</si>
  <si>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</si>
  <si>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</si>
  <si>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</si>
  <si>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</si>
  <si>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</si>
  <si>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</si>
  <si>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</si>
  <si>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</si>
  <si>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</si>
  <si>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</si>
  <si>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</si>
  <si>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</si>
  <si>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</si>
  <si>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</si>
  <si>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</si>
  <si>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</si>
  <si>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</si>
  <si>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</si>
  <si>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</si>
  <si>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</si>
  <si>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</si>
  <si>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</si>
  <si>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</si>
  <si>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</si>
  <si>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</si>
  <si>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</si>
  <si>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</si>
  <si>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</si>
  <si>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</si>
  <si>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</si>
  <si>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</si>
  <si>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</si>
  <si>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</si>
  <si>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</si>
  <si>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</si>
  <si>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</si>
  <si>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</si>
  <si>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</si>
  <si>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</si>
  <si>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</si>
  <si>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</si>
  <si>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</si>
  <si>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</si>
  <si>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</si>
  <si>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</si>
  <si>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</si>
  <si>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</si>
  <si>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</si>
  <si>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</si>
  <si>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</si>
  <si>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</si>
  <si>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</si>
  <si>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</si>
  <si>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</si>
  <si>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</si>
  <si>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</si>
  <si>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</si>
  <si>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</si>
  <si>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</si>
  <si>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</si>
  <si>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</si>
  <si>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</si>
  <si>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</si>
  <si>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</si>
  <si>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</si>
  <si>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</si>
  <si>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</si>
  <si>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</si>
  <si>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</si>
  <si>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</si>
  <si>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</si>
  <si>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</si>
  <si>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</si>
  <si>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</si>
  <si>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</si>
  <si>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</si>
  <si>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</si>
  <si>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</si>
  <si>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</si>
  <si>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</si>
  <si>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</si>
  <si>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</si>
  <si>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</si>
  <si>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</si>
  <si>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</si>
  <si>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</si>
  <si>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</si>
  <si>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</si>
  <si>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</si>
  <si>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</si>
  <si>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</si>
  <si>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</si>
  <si>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</si>
  <si>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</si>
  <si>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</si>
  <si>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</si>
  <si>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</si>
  <si>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</si>
  <si>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</si>
  <si>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</si>
  <si>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</si>
  <si>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</si>
  <si>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</si>
  <si>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</si>
  <si>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</si>
  <si>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</si>
  <si>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</si>
  <si>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</si>
  <si>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</si>
  <si>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</si>
  <si>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</si>
  <si>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</si>
  <si>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</si>
  <si>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</si>
  <si>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</si>
  <si>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</si>
  <si>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</si>
  <si>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</si>
  <si>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</si>
  <si>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</si>
  <si>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</si>
  <si>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</si>
  <si>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</si>
  <si>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</si>
  <si>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</si>
  <si>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</si>
  <si>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</si>
  <si>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</si>
  <si>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</si>
  <si>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</si>
  <si>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</si>
  <si>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</si>
  <si>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</si>
  <si>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</si>
  <si>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</si>
  <si>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</si>
  <si>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</si>
  <si>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</si>
  <si>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</si>
  <si>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</si>
  <si>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</si>
  <si>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</si>
  <si>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</si>
  <si>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</si>
  <si>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</si>
  <si>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</si>
  <si>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</si>
  <si>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</si>
  <si>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</si>
  <si>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</si>
  <si>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</si>
  <si>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</si>
  <si>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</si>
  <si>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</si>
  <si>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</si>
  <si>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</si>
  <si>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</si>
  <si>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</si>
  <si>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</si>
  <si>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</si>
  <si>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</si>
  <si>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</si>
  <si>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</si>
  <si>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</si>
  <si>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</si>
  <si>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</si>
  <si>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</si>
  <si>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</si>
  <si>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</si>
  <si>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</si>
  <si>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</si>
  <si>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</si>
  <si>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</si>
  <si>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</si>
  <si>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</si>
  <si>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</si>
  <si>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</si>
  <si>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</si>
  <si>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</si>
  <si>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</si>
  <si>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</si>
  <si>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</si>
  <si>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</si>
  <si>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</si>
  <si>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</si>
  <si>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</si>
  <si>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</si>
  <si>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</si>
  <si>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</si>
  <si>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</si>
  <si>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</si>
  <si>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</si>
  <si>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</si>
  <si>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</si>
  <si>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</si>
  <si>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</si>
  <si>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</si>
  <si>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</si>
  <si>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</si>
  <si>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</si>
  <si>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</si>
  <si>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</si>
  <si>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</si>
  <si>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</si>
  <si>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</si>
  <si>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</si>
  <si>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</si>
  <si>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</si>
  <si>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</si>
  <si>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</si>
  <si>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</si>
  <si>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</si>
  <si>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</si>
  <si>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</si>
  <si>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</si>
  <si>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</si>
  <si>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</si>
  <si>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</si>
  <si>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</si>
  <si>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</si>
  <si>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</si>
  <si>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</si>
  <si>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</si>
  <si>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</si>
  <si>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</si>
  <si>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</si>
  <si>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</si>
  <si>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</si>
  <si>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</si>
  <si>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</si>
  <si>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</si>
  <si>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</si>
  <si>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</si>
  <si>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</si>
  <si>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</si>
  <si>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</si>
  <si>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</si>
  <si>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</si>
  <si>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</si>
  <si>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</si>
  <si>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</si>
  <si>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</si>
  <si>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</si>
  <si>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</si>
  <si>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</si>
  <si>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</si>
  <si>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</si>
  <si>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</si>
  <si>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</si>
  <si>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</si>
  <si>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</si>
  <si>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</si>
  <si>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</si>
  <si>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</si>
  <si>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</si>
  <si>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</si>
  <si>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</si>
  <si>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</si>
  <si>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</si>
  <si>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</si>
  <si>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</si>
  <si>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</si>
  <si>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</si>
  <si>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</si>
  <si>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</si>
  <si>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</si>
  <si>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</si>
  <si>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</si>
  <si>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</si>
  <si>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</si>
  <si>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</si>
  <si>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</si>
  <si>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</si>
  <si>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</si>
  <si>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</si>
  <si>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</si>
  <si>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</si>
  <si>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</si>
  <si>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</si>
  <si>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</si>
  <si>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</si>
  <si>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</si>
  <si>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</si>
  <si>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</si>
  <si>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</si>
  <si>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</si>
  <si>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</si>
  <si>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</si>
  <si>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</si>
  <si>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</si>
  <si>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</si>
  <si>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</si>
  <si>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</si>
  <si>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</si>
  <si>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</si>
  <si>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</si>
  <si>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</si>
  <si>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</si>
  <si>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</si>
  <si>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</si>
  <si>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</si>
  <si>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</si>
  <si>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</si>
  <si>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</si>
  <si>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</si>
  <si>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</si>
  <si>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</si>
  <si>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</si>
  <si>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</si>
  <si>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</si>
  <si>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</si>
  <si>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</si>
  <si>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</si>
  <si>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</si>
  <si>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</si>
  <si>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</si>
  <si>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</si>
  <si>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</si>
  <si>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</si>
  <si>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</si>
  <si>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</si>
  <si>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</si>
  <si>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</si>
  <si>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</si>
  <si>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</si>
  <si>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</si>
  <si>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</si>
  <si>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</si>
  <si>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</si>
  <si>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</si>
  <si>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</si>
  <si>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</si>
  <si>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</si>
  <si>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</si>
  <si>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</si>
  <si>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</si>
  <si>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</si>
  <si>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</si>
  <si>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</si>
  <si>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</si>
  <si>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</si>
  <si>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</si>
  <si>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</si>
  <si>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</si>
  <si>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</si>
  <si>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</si>
  <si>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</si>
  <si>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</si>
  <si>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</si>
  <si>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</si>
  <si>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</si>
  <si>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</si>
  <si>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</si>
  <si>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</si>
  <si>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</si>
  <si>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</si>
  <si>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</si>
  <si>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</si>
  <si>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</si>
  <si>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</si>
  <si>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</si>
  <si>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</si>
  <si>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</si>
  <si>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</si>
  <si>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</si>
  <si>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</si>
  <si>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</si>
  <si>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</si>
  <si>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</si>
  <si>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</si>
  <si>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</si>
  <si>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</si>
  <si>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</si>
  <si>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</si>
  <si>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</si>
  <si>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</si>
  <si>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</si>
  <si>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</si>
  <si>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</si>
  <si>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</si>
  <si>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</si>
  <si>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</si>
  <si>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</si>
  <si>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</si>
  <si>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</si>
  <si>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</si>
  <si>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</si>
  <si>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</si>
  <si>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</si>
  <si>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</si>
  <si>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</si>
  <si>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</si>
  <si>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</si>
  <si>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</si>
  <si>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</si>
  <si>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</si>
  <si>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</si>
  <si>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</si>
  <si>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</si>
  <si>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</si>
  <si>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</si>
  <si>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</si>
  <si>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</si>
  <si>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</si>
  <si>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</si>
  <si>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</si>
  <si>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</si>
  <si>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</si>
  <si>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</si>
  <si>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</si>
  <si>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</si>
  <si>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</si>
  <si>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</si>
  <si>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</si>
  <si>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</si>
  <si>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</si>
  <si>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</si>
  <si>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</si>
  <si>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</si>
  <si>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</si>
  <si>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</si>
  <si>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</si>
  <si>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</si>
  <si>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</si>
  <si>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</si>
  <si>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</si>
  <si>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</si>
  <si>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</si>
  <si>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</si>
  <si>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</si>
  <si>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</si>
  <si>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</si>
  <si>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</si>
  <si>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</si>
  <si>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</si>
  <si>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</si>
  <si>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</si>
  <si>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</si>
  <si>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</si>
  <si>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</si>
  <si>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</si>
  <si>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</si>
  <si>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</si>
  <si>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</si>
  <si>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</si>
  <si>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</si>
  <si>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</si>
  <si>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</si>
  <si>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</si>
  <si>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</si>
  <si>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</si>
  <si>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</si>
  <si>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</si>
  <si>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</si>
  <si>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</si>
  <si>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</si>
  <si>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</si>
  <si>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</si>
  <si>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</si>
  <si>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</si>
  <si>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</si>
  <si>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</si>
  <si>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</si>
  <si>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</si>
  <si>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</si>
  <si>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</si>
  <si>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</si>
  <si>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</si>
  <si>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</si>
  <si>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</si>
  <si>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</si>
  <si>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</si>
  <si>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</si>
  <si>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</si>
  <si>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</si>
  <si>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</si>
  <si>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</si>
  <si>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</si>
  <si>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</si>
  <si>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</si>
  <si>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</si>
  <si>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</si>
  <si>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</si>
  <si>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</si>
  <si>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</si>
  <si>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</si>
  <si>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</si>
  <si>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</si>
  <si>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</si>
  <si>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</si>
  <si>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</si>
  <si>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</si>
  <si>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</si>
  <si>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</si>
  <si>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</si>
  <si>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</si>
  <si>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</si>
  <si>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</si>
  <si>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</si>
  <si>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</si>
  <si>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</si>
  <si>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</si>
  <si>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</si>
  <si>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</si>
  <si>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</si>
  <si>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</si>
  <si>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</si>
  <si>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</si>
  <si>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</si>
  <si>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</si>
  <si>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</si>
  <si>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</si>
  <si>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</si>
  <si>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</si>
  <si>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</si>
  <si>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</si>
  <si>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</si>
  <si>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</si>
  <si>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</si>
  <si>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</si>
  <si>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</si>
  <si>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</si>
  <si>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</si>
  <si>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</si>
  <si>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</si>
  <si>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</si>
  <si>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</si>
  <si>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</si>
  <si>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</si>
  <si>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</si>
  <si>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</si>
  <si>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</si>
  <si>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</si>
  <si>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</si>
  <si>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</si>
  <si>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</si>
  <si>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</si>
  <si>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</si>
  <si>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</si>
  <si>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</si>
  <si>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</si>
  <si>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</si>
  <si>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</si>
  <si>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</si>
  <si>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</si>
  <si>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</si>
  <si>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</si>
  <si>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</si>
  <si>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</si>
  <si>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</si>
  <si>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</si>
  <si>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</si>
  <si>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</si>
  <si>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</si>
  <si>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</si>
  <si>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</si>
  <si>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</si>
  <si>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</si>
  <si>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</si>
  <si>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</si>
  <si>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</si>
  <si>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</si>
  <si>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</si>
  <si>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</si>
  <si>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</si>
  <si>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</si>
  <si>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</si>
  <si>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</si>
  <si>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</si>
  <si>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</si>
  <si>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</si>
  <si>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</si>
  <si>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</si>
  <si>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</si>
  <si>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</si>
  <si>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</si>
  <si>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</si>
  <si>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</si>
  <si>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</si>
  <si>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</si>
  <si>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</si>
  <si>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</si>
  <si>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</si>
  <si>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</si>
  <si>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</si>
  <si>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</si>
  <si>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</si>
  <si>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</si>
  <si>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</si>
  <si>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</si>
  <si>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</si>
  <si>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</si>
  <si>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</si>
  <si>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</si>
  <si>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</si>
  <si>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</si>
  <si>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</si>
  <si>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</si>
  <si>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</si>
  <si>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</si>
  <si>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</si>
  <si>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</si>
  <si>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</si>
  <si>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</si>
  <si>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</si>
  <si>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</si>
  <si>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</si>
  <si>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</si>
  <si>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</si>
  <si>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</si>
  <si>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</si>
  <si>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</si>
  <si>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</si>
  <si>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</si>
  <si>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</si>
  <si>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</si>
  <si>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</si>
  <si>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</si>
  <si>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</si>
  <si>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</si>
  <si>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</si>
  <si>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</si>
  <si>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</si>
  <si>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</si>
  <si>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</si>
  <si>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</si>
  <si>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</si>
  <si>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</si>
  <si>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</si>
  <si>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</si>
  <si>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</si>
  <si>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</si>
  <si>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</si>
  <si>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</si>
  <si>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</si>
  <si>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</si>
  <si>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</si>
  <si>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</si>
  <si>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</si>
  <si>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</si>
  <si>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</si>
  <si>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</si>
  <si>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</si>
  <si>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</si>
  <si>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</si>
  <si>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</si>
  <si>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</si>
  <si>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</si>
  <si>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</si>
  <si>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</si>
  <si>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</si>
  <si>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</si>
  <si>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</si>
  <si>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</si>
  <si>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</si>
  <si>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</si>
  <si>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</si>
  <si>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</si>
  <si>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</si>
  <si>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</si>
  <si>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</si>
  <si>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</si>
  <si>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</si>
  <si>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</si>
  <si>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</si>
  <si>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</si>
  <si>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</si>
  <si>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</si>
  <si>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</si>
  <si>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</si>
  <si>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</si>
  <si>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</si>
  <si>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</si>
  <si>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</si>
  <si>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</si>
  <si>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</si>
  <si>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</si>
  <si>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</si>
  <si>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</si>
  <si>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</si>
  <si>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</si>
  <si>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</si>
  <si>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</si>
  <si>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</si>
  <si>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</si>
  <si>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</si>
  <si>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</si>
  <si>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</si>
  <si>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</si>
  <si>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</si>
  <si>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</si>
  <si>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</si>
  <si>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</si>
  <si>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</si>
  <si>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</si>
  <si>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</si>
  <si>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</si>
  <si>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</si>
  <si>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</si>
  <si>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</si>
  <si>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</si>
  <si>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</si>
  <si>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</si>
  <si>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</si>
  <si>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</si>
  <si>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</si>
  <si>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</si>
  <si>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</si>
  <si>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</si>
  <si>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</si>
  <si>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</si>
  <si>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</si>
  <si>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</si>
  <si>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</si>
  <si>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</si>
  <si>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</si>
  <si>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</si>
  <si>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</si>
  <si>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</si>
  <si>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</si>
  <si>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</si>
  <si>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</si>
  <si>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</si>
  <si>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</si>
  <si>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</si>
  <si>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</si>
  <si>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</si>
  <si>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</si>
  <si>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</si>
  <si>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</si>
  <si>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</si>
  <si>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</si>
  <si>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</si>
  <si>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</si>
  <si>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</si>
  <si>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</si>
  <si>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</si>
  <si>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</si>
  <si>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</si>
  <si>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</si>
  <si>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</si>
  <si>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</si>
  <si>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</si>
  <si>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</si>
  <si>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</si>
  <si>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</si>
  <si>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</si>
  <si>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</si>
  <si>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</si>
  <si>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</si>
  <si>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</si>
  <si>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</si>
  <si>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</si>
  <si>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</si>
  <si>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</si>
  <si>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</si>
  <si>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</si>
  <si>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</si>
  <si>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</si>
  <si>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</si>
  <si>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</si>
  <si>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</si>
  <si>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</si>
  <si>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</si>
  <si>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</si>
  <si>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</si>
  <si>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</si>
  <si>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</si>
  <si>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</si>
  <si>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</si>
  <si>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</si>
  <si>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</si>
  <si>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</si>
  <si>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</si>
  <si>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</si>
  <si>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</si>
  <si>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</si>
  <si>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</si>
  <si>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</si>
  <si>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</si>
  <si>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</si>
  <si>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</si>
  <si>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</si>
  <si>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</si>
  <si>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</si>
  <si>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</si>
  <si>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</si>
  <si>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</si>
  <si>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</si>
  <si>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</si>
  <si>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</si>
  <si>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</si>
  <si>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</si>
  <si>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</si>
  <si>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</si>
  <si>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</si>
  <si>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</si>
  <si>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</si>
  <si>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</si>
  <si>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</si>
  <si>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</si>
  <si>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</si>
  <si>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</si>
  <si>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</si>
  <si>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</si>
  <si>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</si>
  <si>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</si>
  <si>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</si>
  <si>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</si>
  <si>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</si>
  <si>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</si>
  <si>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</si>
  <si>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</si>
  <si>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</si>
  <si>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</si>
  <si>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</si>
  <si>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</si>
  <si>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</si>
  <si>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</si>
  <si>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</si>
  <si>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</si>
  <si>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</si>
  <si>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</si>
  <si>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</si>
  <si>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</si>
  <si>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</si>
  <si>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</si>
  <si>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</si>
  <si>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</si>
  <si>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</si>
  <si>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</si>
  <si>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</si>
  <si>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</si>
  <si>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</si>
  <si>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</si>
  <si>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</si>
  <si>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</si>
  <si>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</si>
  <si>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</si>
  <si>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</si>
  <si>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</si>
  <si>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</si>
  <si>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</si>
  <si>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</si>
  <si>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</si>
  <si>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</si>
  <si>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</si>
  <si>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</si>
  <si>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</si>
  <si>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</si>
  <si>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</si>
  <si>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</si>
  <si>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</si>
  <si>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</si>
  <si>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</si>
  <si>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</si>
  <si>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</si>
  <si>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</si>
  <si>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</si>
  <si>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</si>
  <si>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</si>
  <si>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</si>
  <si>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</si>
  <si>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</si>
  <si>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</si>
  <si>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</si>
  <si>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</si>
  <si>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</si>
  <si>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</si>
  <si>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</si>
  <si>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</si>
  <si>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</si>
  <si>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</si>
  <si>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</si>
  <si>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</si>
  <si>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</si>
  <si>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</si>
  <si>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</si>
  <si>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</si>
  <si>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</si>
  <si>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</si>
  <si>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</si>
  <si>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</si>
  <si>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</si>
  <si>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</si>
  <si>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</si>
  <si>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</si>
  <si>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</si>
  <si>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</si>
  <si>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</si>
  <si>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</si>
  <si>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</si>
  <si>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</si>
  <si>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</si>
  <si>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</si>
  <si>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</si>
  <si>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</si>
  <si>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</si>
  <si>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</si>
  <si>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</si>
  <si>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</si>
  <si>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</si>
  <si>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</si>
  <si>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</si>
  <si>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</si>
  <si>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</si>
  <si>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</si>
  <si>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</si>
  <si>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</si>
  <si>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</si>
  <si>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</si>
  <si>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</si>
  <si>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</si>
  <si>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</si>
  <si>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</si>
  <si>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</si>
  <si>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</si>
  <si>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</si>
  <si>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</si>
  <si>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</si>
  <si>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</si>
  <si>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</si>
  <si>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</si>
  <si>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</si>
  <si>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</si>
  <si>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</si>
  <si>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</si>
  <si>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</si>
  <si>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</si>
  <si>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</si>
  <si>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</si>
  <si>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</si>
  <si>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</si>
  <si>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</si>
  <si>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</si>
  <si>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</si>
  <si>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</si>
  <si>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</si>
  <si>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</si>
  <si>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</si>
  <si>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</si>
  <si>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</si>
  <si>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</si>
  <si>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</si>
  <si>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</si>
  <si>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</si>
  <si>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</si>
  <si>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</si>
  <si>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</si>
  <si>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</si>
  <si>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</si>
  <si>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</si>
  <si>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</si>
  <si>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</si>
  <si>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</si>
  <si>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</si>
  <si>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</si>
  <si>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</si>
  <si>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</si>
  <si>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</si>
  <si>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</si>
  <si>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</si>
  <si>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</si>
  <si>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</si>
  <si>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</si>
  <si>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</si>
  <si>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</si>
  <si>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</si>
  <si>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</si>
  <si>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</si>
  <si>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</si>
  <si>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</si>
  <si>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</si>
  <si>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</si>
  <si>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</si>
  <si>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</si>
  <si>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</si>
  <si>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</si>
  <si>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</si>
  <si>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</si>
  <si>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</si>
  <si>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</si>
  <si>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</si>
  <si>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</si>
  <si>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</si>
  <si>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</si>
  <si>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</si>
  <si>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</si>
  <si>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</si>
  <si>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</si>
  <si>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</si>
  <si>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</si>
  <si>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</si>
  <si>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</si>
  <si>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</si>
  <si>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</si>
  <si>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</si>
  <si>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</si>
  <si>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</si>
  <si>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</si>
  <si>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</si>
  <si>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</si>
  <si>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</si>
  <si>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</si>
  <si>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</si>
  <si>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</si>
  <si>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</si>
  <si>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</si>
  <si>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</si>
  <si>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</si>
  <si>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</si>
  <si>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</si>
  <si>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</si>
  <si>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</si>
  <si>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</si>
  <si>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</si>
  <si>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</si>
  <si>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</si>
  <si>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</si>
  <si>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</si>
  <si>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</si>
  <si>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</si>
  <si>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</si>
  <si>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</si>
  <si>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</si>
  <si>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</si>
  <si>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</si>
  <si>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</si>
  <si>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</si>
  <si>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</si>
  <si>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</si>
  <si>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</si>
  <si>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</si>
  <si>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</si>
  <si>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</si>
  <si>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</si>
  <si>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</si>
  <si>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</si>
  <si>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</si>
  <si>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</si>
  <si>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</si>
  <si>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</si>
  <si>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</si>
  <si>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</si>
  <si>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</si>
  <si>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</si>
  <si>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</si>
  <si>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</si>
  <si>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</si>
  <si>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</si>
  <si>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</si>
  <si>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</si>
  <si>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</si>
  <si>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</si>
  <si>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</si>
  <si>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</si>
  <si>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</si>
  <si>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</si>
  <si>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</si>
  <si>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</si>
  <si>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</si>
  <si>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</si>
  <si>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</si>
  <si>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</si>
  <si>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</si>
  <si>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</si>
  <si>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</si>
  <si>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</si>
  <si>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</si>
  <si>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</si>
  <si>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</si>
  <si>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</si>
  <si>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</si>
  <si>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</si>
  <si>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</si>
  <si>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</si>
  <si>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</si>
  <si>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</si>
  <si>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</si>
  <si>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</si>
  <si>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</si>
  <si>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</si>
  <si>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</si>
  <si>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</si>
  <si>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</si>
  <si>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</si>
  <si>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</si>
  <si>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</si>
  <si>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</si>
  <si>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</si>
  <si>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</si>
  <si>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</si>
  <si>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</si>
  <si>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</si>
  <si>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</si>
  <si>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</si>
  <si>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</si>
  <si>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</si>
  <si>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</si>
  <si>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</si>
  <si>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</si>
  <si>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</si>
  <si>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</si>
  <si>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</si>
  <si>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</si>
  <si>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</si>
  <si>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</si>
  <si>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</si>
  <si>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</si>
  <si>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</si>
  <si>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</si>
  <si>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</si>
  <si>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</si>
  <si>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</si>
  <si>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</si>
  <si>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</si>
  <si>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</si>
  <si>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</si>
  <si>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</si>
  <si>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</si>
  <si>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</si>
  <si>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</si>
  <si>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</si>
  <si>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</si>
  <si>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</si>
  <si>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</si>
  <si>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</si>
  <si>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</si>
  <si>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</si>
  <si>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</si>
  <si>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</si>
  <si>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</si>
  <si>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</si>
  <si>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</si>
  <si>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</si>
  <si>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</si>
  <si>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</si>
  <si>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</si>
  <si>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</si>
  <si>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</si>
  <si>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</si>
  <si>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</si>
  <si>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</si>
  <si>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</si>
  <si>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</si>
  <si>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</si>
  <si>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</si>
  <si>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</si>
  <si>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</si>
  <si>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</si>
  <si>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</si>
  <si>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</si>
  <si>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</si>
  <si>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</si>
  <si>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</si>
  <si>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</si>
  <si>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</si>
  <si>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</si>
  <si>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</si>
  <si>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</si>
  <si>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</si>
  <si>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</si>
  <si>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</si>
  <si>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</si>
  <si>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</si>
  <si>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</si>
  <si>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</si>
  <si>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</si>
  <si>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</si>
  <si>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</si>
  <si>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</si>
  <si>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</si>
  <si>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</si>
  <si>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</si>
  <si>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</si>
  <si>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</si>
  <si>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</si>
  <si>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</si>
  <si>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</si>
  <si>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</si>
  <si>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</si>
  <si>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</si>
  <si>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</si>
  <si>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</si>
  <si>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</si>
  <si>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</si>
  <si>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</si>
  <si>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</si>
  <si>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</si>
  <si>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</si>
  <si>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</si>
  <si>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</si>
  <si>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</si>
  <si>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</si>
  <si>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</si>
  <si>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</si>
  <si>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</si>
  <si>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</si>
  <si>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</si>
  <si>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</si>
  <si>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</si>
  <si>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</si>
  <si>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</si>
  <si>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</si>
  <si>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</si>
  <si>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</si>
  <si>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</si>
  <si>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</si>
  <si>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</si>
  <si>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</si>
  <si>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</si>
  <si>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</si>
  <si>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</si>
  <si>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</si>
  <si>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</si>
  <si>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</si>
  <si>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</si>
  <si>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</si>
  <si>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</si>
  <si>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</si>
  <si>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</si>
  <si>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</si>
  <si>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</si>
  <si>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</si>
  <si>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</si>
  <si>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</si>
  <si>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</si>
  <si>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</si>
  <si>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</si>
  <si>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</si>
  <si>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</si>
  <si>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</si>
  <si>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</si>
  <si>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</si>
  <si>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</si>
  <si>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</si>
  <si>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</si>
  <si>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</si>
  <si>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</si>
  <si>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</si>
  <si>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</si>
  <si>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</si>
  <si>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</si>
  <si>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</si>
  <si>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</si>
  <si>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</si>
  <si>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</si>
  <si>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</si>
  <si>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</si>
  <si>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</si>
  <si>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</si>
  <si>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</si>
  <si>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</si>
  <si>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</si>
  <si>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</si>
  <si>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</si>
  <si>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</si>
  <si>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</si>
  <si>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</si>
  <si>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</si>
  <si>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</si>
  <si>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</si>
  <si>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</si>
  <si>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</si>
  <si>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</si>
  <si>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</si>
  <si>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</si>
  <si>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</si>
  <si>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</si>
  <si>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</si>
  <si>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</si>
  <si>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</si>
  <si>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</si>
  <si>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</si>
  <si>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</si>
  <si>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</si>
  <si>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</si>
  <si>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</si>
  <si>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</si>
  <si>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</si>
  <si>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</si>
  <si>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</si>
  <si>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</si>
  <si>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</si>
  <si>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</si>
  <si>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</si>
  <si>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</si>
  <si>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</si>
  <si>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</si>
  <si>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</si>
  <si>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</si>
  <si>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</si>
  <si>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</si>
  <si>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</si>
  <si>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</si>
  <si>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</si>
  <si>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</si>
  <si>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</si>
  <si>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</si>
  <si>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</si>
  <si>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</si>
  <si>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</si>
  <si>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</si>
  <si>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</si>
  <si>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</si>
  <si>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</si>
  <si>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</si>
  <si>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</si>
  <si>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</si>
  <si>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</si>
  <si>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</si>
  <si>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</si>
  <si>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</si>
  <si>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</si>
  <si>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</si>
  <si>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</si>
  <si>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</si>
  <si>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</si>
  <si>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</si>
  <si>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</si>
  <si>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</si>
  <si>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</si>
  <si>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</si>
  <si>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</si>
  <si>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</si>
  <si>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</si>
  <si>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</si>
  <si>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</si>
  <si>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</si>
  <si>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</si>
  <si>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</si>
  <si>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</si>
  <si>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</si>
  <si>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</si>
  <si>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</si>
  <si>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</si>
  <si>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</si>
  <si>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</si>
  <si>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</si>
  <si>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</si>
  <si>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</si>
  <si>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</si>
  <si>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</si>
  <si>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</si>
  <si>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</si>
  <si>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</si>
  <si>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</si>
  <si>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</si>
  <si>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</si>
  <si>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</si>
  <si>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</si>
  <si>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</si>
  <si>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</si>
  <si>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</si>
  <si>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</si>
  <si>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</si>
  <si>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</si>
  <si>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</si>
  <si>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</si>
  <si>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</si>
  <si>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</si>
  <si>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</si>
  <si>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</si>
  <si>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</si>
  <si>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</si>
  <si>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</si>
  <si>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</si>
  <si>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</si>
  <si>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</si>
  <si>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</si>
  <si>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</si>
  <si>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</si>
  <si>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</si>
  <si>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</si>
  <si>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</si>
  <si>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</si>
  <si>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</si>
  <si>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</si>
  <si>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</si>
  <si>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</si>
  <si>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</si>
  <si>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</si>
  <si>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</si>
  <si>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</si>
  <si>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</si>
  <si>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</si>
  <si>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</si>
  <si>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</si>
  <si>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</si>
  <si>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</si>
  <si>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</si>
  <si>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</si>
  <si>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</si>
  <si>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</si>
  <si>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</si>
  <si>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</si>
  <si>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</si>
  <si>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</si>
  <si>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</si>
  <si>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</si>
  <si>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</si>
  <si>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</si>
  <si>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</si>
  <si>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</si>
  <si>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</si>
  <si>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</si>
  <si>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</si>
  <si>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</si>
  <si>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</si>
  <si>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</si>
  <si>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</si>
  <si>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</si>
  <si>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</si>
  <si>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</si>
  <si>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</si>
  <si>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</si>
  <si>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</si>
  <si>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</si>
  <si>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</si>
  <si>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</si>
  <si>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</si>
  <si>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</si>
  <si>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</si>
  <si>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</si>
  <si>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</si>
  <si>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</si>
  <si>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</si>
  <si>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</si>
  <si>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</si>
  <si>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</si>
  <si>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</si>
  <si>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</si>
  <si>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</si>
  <si>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</si>
  <si>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</si>
  <si>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</si>
  <si>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</si>
  <si>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</si>
  <si>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</si>
  <si>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</si>
  <si>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</si>
  <si>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</si>
  <si>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</si>
  <si>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</si>
  <si>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</si>
  <si>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</si>
  <si>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</si>
  <si>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</si>
  <si>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</si>
  <si>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</si>
  <si>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</si>
  <si>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</si>
  <si>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</si>
  <si>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</si>
  <si>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</si>
  <si>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</si>
  <si>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</si>
  <si>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</si>
  <si>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</si>
  <si>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</si>
  <si>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</si>
  <si>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</si>
  <si>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</si>
  <si>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</si>
  <si>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</si>
  <si>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</si>
  <si>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</si>
  <si>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</si>
  <si>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</si>
  <si>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</si>
  <si>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</si>
  <si>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</si>
  <si>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</si>
  <si>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</si>
  <si>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</si>
  <si>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</si>
  <si>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</si>
  <si>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</si>
  <si>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</si>
  <si>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</si>
  <si>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</si>
  <si>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</si>
  <si>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</si>
  <si>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</si>
  <si>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</si>
  <si>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</si>
  <si>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</si>
  <si>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</si>
  <si>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</si>
  <si>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</si>
  <si>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</si>
  <si>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</si>
  <si>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</si>
  <si>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</si>
  <si>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</si>
  <si>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</si>
  <si>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</si>
  <si>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</si>
  <si>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</si>
  <si>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</si>
  <si>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</si>
  <si>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</si>
  <si>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</si>
  <si>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</si>
  <si>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</si>
  <si>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</si>
  <si>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</si>
  <si>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</si>
  <si>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</si>
  <si>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</si>
  <si>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</si>
  <si>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</si>
  <si>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</si>
  <si>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</si>
  <si>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</si>
  <si>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</si>
  <si>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</si>
  <si>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</si>
  <si>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</si>
  <si>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</si>
  <si>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</si>
  <si>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</si>
  <si>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</si>
  <si>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</si>
  <si>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</si>
  <si>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</si>
  <si>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</si>
  <si>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</si>
  <si>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</si>
  <si>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</si>
  <si>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</si>
  <si>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</si>
  <si>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</si>
  <si>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</si>
  <si>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</si>
  <si>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</si>
  <si>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</si>
  <si>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</si>
  <si>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</si>
  <si>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</si>
  <si>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</si>
  <si>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</si>
  <si>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</si>
  <si>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</si>
  <si>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</si>
  <si>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</si>
  <si>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</si>
  <si>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</si>
  <si>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</si>
  <si>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</si>
  <si>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</si>
  <si>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</si>
  <si>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</si>
  <si>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</si>
  <si>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</si>
  <si>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</si>
  <si>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</si>
  <si>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</si>
  <si>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</si>
  <si>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</si>
  <si>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</si>
  <si>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</si>
  <si>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</si>
  <si>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</si>
  <si>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</si>
  <si>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</si>
  <si>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</si>
  <si>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</si>
  <si>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</si>
  <si>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</si>
  <si>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</si>
  <si>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</si>
  <si>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</si>
  <si>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</si>
  <si>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</si>
  <si>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</si>
  <si>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</si>
  <si>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</si>
  <si>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</si>
  <si>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</si>
  <si>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</si>
  <si>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</si>
  <si>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</si>
  <si>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</si>
  <si>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</si>
  <si>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</si>
  <si>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</si>
  <si>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</si>
  <si>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</si>
  <si>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</si>
  <si>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</si>
  <si>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</si>
  <si>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</si>
  <si>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</si>
  <si>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</si>
  <si>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</si>
  <si>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</si>
  <si>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</si>
  <si>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</si>
  <si>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</si>
  <si>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</si>
  <si>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</si>
  <si>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</si>
  <si>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</si>
  <si>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</si>
  <si>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</si>
  <si>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</si>
  <si>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</si>
  <si>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</si>
  <si>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</si>
  <si>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</si>
  <si>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</si>
  <si>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</si>
  <si>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</si>
  <si>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</si>
  <si>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</si>
  <si>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</si>
  <si>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</si>
  <si>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</si>
  <si>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</si>
  <si>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</si>
  <si>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</si>
  <si>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</si>
  <si>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</si>
  <si>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</si>
  <si>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</si>
  <si>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</si>
  <si>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</si>
  <si>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</si>
  <si>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</si>
  <si>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</si>
  <si>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</si>
  <si>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</si>
  <si>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</si>
  <si>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</si>
  <si>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</si>
  <si>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</si>
  <si>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</si>
  <si>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</si>
  <si>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</si>
  <si>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</si>
  <si>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</si>
  <si>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</si>
  <si>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</si>
  <si>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</si>
  <si>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</si>
  <si>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</si>
  <si>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</si>
  <si>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</si>
  <si>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</si>
  <si>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</si>
  <si>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</si>
  <si>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</si>
  <si>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</si>
  <si>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</si>
  <si>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</si>
  <si>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</si>
  <si>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</si>
  <si>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</si>
  <si>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</si>
  <si>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</si>
  <si>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</si>
  <si>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</si>
  <si>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</si>
  <si>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</si>
  <si>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</si>
  <si>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</si>
  <si>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</si>
  <si>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</si>
  <si>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</si>
  <si>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</si>
  <si>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</si>
  <si>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</si>
  <si>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</si>
  <si>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</si>
  <si>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</si>
  <si>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</si>
  <si>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</si>
  <si>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</si>
  <si>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</si>
  <si>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</si>
  <si>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</si>
  <si>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</si>
  <si>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</si>
  <si>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</si>
  <si>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</si>
  <si>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</si>
  <si>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</si>
  <si>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</si>
  <si>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</si>
  <si>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</si>
  <si>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</si>
  <si>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</si>
  <si>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</si>
  <si>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</si>
  <si>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</si>
  <si>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</si>
  <si>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</si>
  <si>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</si>
  <si>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</si>
  <si>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</si>
  <si>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</si>
  <si>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</si>
  <si>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</si>
  <si>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</si>
  <si>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</si>
  <si>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</si>
  <si>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</si>
  <si>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</si>
  <si>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</si>
  <si>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</si>
  <si>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</si>
  <si>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</si>
  <si>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</si>
  <si>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</si>
  <si>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</si>
  <si>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</si>
  <si>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</si>
  <si>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</si>
  <si>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</si>
  <si>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</si>
  <si>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</si>
  <si>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</si>
  <si>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</si>
  <si>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</si>
  <si>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</si>
  <si>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</si>
  <si>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</si>
  <si>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</si>
  <si>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</si>
  <si>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</si>
  <si>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</si>
  <si>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</si>
  <si>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</si>
  <si>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</si>
  <si>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</si>
  <si>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</si>
  <si>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</si>
  <si>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</si>
  <si>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</si>
  <si>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</si>
  <si>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</si>
  <si>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</si>
  <si>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</si>
  <si>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</si>
  <si>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</si>
  <si>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</si>
  <si>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</si>
  <si>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</si>
  <si>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</si>
  <si>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</si>
  <si>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</si>
  <si>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</si>
  <si>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</si>
  <si>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</si>
  <si>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</si>
  <si>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</si>
  <si>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</si>
  <si>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</si>
  <si>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</si>
  <si>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</si>
  <si>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</si>
  <si>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</si>
  <si>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</si>
  <si>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</si>
  <si>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</si>
  <si>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</si>
  <si>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</si>
  <si>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</si>
  <si>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</si>
  <si>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</si>
  <si>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</si>
  <si>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</si>
  <si>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</si>
  <si>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</si>
  <si>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</si>
  <si>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</si>
  <si>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</si>
  <si>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</si>
  <si>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</si>
  <si>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</si>
  <si>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</si>
  <si>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</si>
  <si>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</si>
  <si>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</si>
  <si>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</si>
  <si>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</si>
  <si>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</si>
  <si>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</si>
  <si>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</si>
  <si>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</si>
  <si>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</si>
  <si>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</si>
  <si>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</si>
  <si>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</si>
  <si>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</si>
  <si>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</si>
  <si>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</si>
  <si>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</si>
  <si>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</si>
  <si>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</si>
  <si>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</si>
  <si>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</si>
  <si>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</si>
  <si>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</si>
  <si>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</si>
  <si>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</si>
  <si>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</si>
  <si>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</si>
  <si>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</si>
  <si>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</si>
  <si>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</si>
  <si>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</si>
  <si>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</si>
  <si>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</si>
  <si>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</si>
  <si>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</si>
  <si>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</si>
  <si>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</si>
  <si>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</si>
  <si>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</si>
  <si>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</si>
  <si>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</si>
  <si>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</si>
  <si>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</si>
  <si>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</si>
  <si>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</si>
  <si>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</si>
  <si>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</si>
  <si>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</si>
  <si>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</si>
  <si>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</si>
  <si>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</si>
  <si>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</si>
  <si>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</si>
  <si>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</si>
  <si>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</si>
  <si>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</si>
  <si>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</si>
  <si>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</si>
  <si>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</si>
  <si>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</si>
  <si>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</si>
  <si>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</si>
  <si>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</si>
  <si>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</si>
  <si>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</si>
  <si>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</si>
  <si>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</si>
  <si>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</si>
  <si>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</si>
  <si>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</si>
  <si>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</si>
  <si>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</si>
  <si>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</si>
  <si>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</si>
  <si>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</si>
  <si>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</si>
  <si>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</si>
  <si>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</si>
  <si>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</si>
  <si>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</si>
  <si>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</si>
  <si>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</si>
  <si>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</si>
  <si>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</si>
  <si>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</si>
  <si>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</si>
  <si>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</si>
  <si>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</si>
  <si>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</si>
  <si>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</si>
  <si>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</si>
  <si>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</si>
  <si>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</si>
  <si>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</si>
  <si>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</si>
  <si>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</si>
  <si>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</si>
  <si>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</si>
  <si>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</si>
  <si>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</si>
  <si>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</si>
  <si>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</si>
  <si>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</si>
  <si>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</si>
  <si>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</si>
  <si>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</si>
  <si>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</si>
  <si>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</si>
  <si>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</si>
  <si>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</si>
  <si>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</si>
  <si>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</si>
  <si>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</si>
  <si>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</si>
  <si>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</si>
  <si>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</si>
  <si>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</si>
  <si>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</si>
  <si>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</si>
  <si>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</si>
  <si>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</si>
  <si>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</si>
  <si>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</si>
  <si>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</si>
  <si>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</si>
  <si>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</si>
  <si>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</si>
  <si>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</si>
  <si>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</si>
  <si>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</si>
  <si>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</si>
  <si>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</si>
  <si>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</si>
  <si>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</si>
  <si>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</si>
  <si>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</si>
  <si>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</si>
  <si>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</si>
  <si>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</si>
  <si>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</si>
  <si>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</si>
  <si>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</si>
  <si>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</si>
  <si>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</si>
  <si>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</si>
  <si>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</si>
  <si>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</si>
  <si>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</si>
  <si>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</si>
  <si>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</si>
  <si>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</si>
  <si>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</si>
  <si>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</si>
  <si>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</si>
  <si>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</si>
  <si>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</si>
  <si>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</si>
  <si>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</si>
  <si>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</si>
  <si>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</si>
  <si>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</si>
  <si>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</si>
  <si>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</si>
  <si>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</si>
  <si>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</si>
  <si>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</si>
  <si>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</si>
  <si>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</si>
  <si>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</si>
  <si>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</si>
  <si>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</si>
  <si>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</si>
  <si>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</si>
  <si>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</si>
  <si>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</si>
  <si>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</si>
  <si>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</si>
  <si>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</si>
  <si>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</si>
  <si>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</si>
  <si>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</si>
  <si>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</si>
  <si>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</si>
  <si>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</si>
  <si>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</si>
  <si>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</si>
  <si>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</si>
  <si>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</si>
  <si>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</si>
  <si>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</si>
  <si>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</si>
  <si>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</si>
  <si>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</si>
  <si>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</si>
  <si>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</si>
  <si>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</si>
  <si>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</si>
  <si>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</si>
  <si>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</si>
  <si>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</si>
  <si>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</si>
  <si>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</si>
  <si>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</si>
  <si>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</si>
  <si>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</si>
  <si>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</si>
  <si>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</si>
  <si>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</si>
  <si>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</si>
  <si>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</si>
  <si>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</si>
  <si>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</si>
  <si>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</si>
  <si>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</si>
  <si>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</si>
  <si>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</si>
  <si>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</si>
  <si>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</si>
  <si>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</si>
  <si>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</si>
  <si>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</si>
  <si>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</si>
  <si>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</si>
  <si>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</si>
  <si>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</si>
  <si>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</si>
  <si>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</si>
  <si>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</si>
  <si>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</si>
  <si>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</si>
  <si>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</si>
  <si>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</si>
  <si>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</si>
  <si>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</si>
  <si>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</si>
  <si>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</si>
  <si>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</si>
  <si>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</si>
  <si>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</si>
  <si>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</si>
  <si>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</si>
  <si>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</si>
  <si>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</si>
  <si>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</si>
  <si>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</si>
  <si>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</si>
  <si>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</si>
  <si>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</si>
  <si>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</si>
  <si>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</si>
  <si>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</si>
  <si>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</si>
  <si>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</si>
  <si>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</si>
  <si>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</si>
  <si>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</si>
  <si>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</si>
  <si>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</si>
  <si>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</si>
  <si>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</si>
  <si>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</si>
  <si>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</si>
  <si>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</si>
  <si>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</si>
  <si>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</si>
  <si>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</si>
  <si>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</si>
  <si>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</si>
  <si>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</si>
  <si>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</si>
  <si>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</si>
  <si>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</si>
  <si>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</si>
  <si>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</si>
  <si>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</si>
  <si>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</si>
  <si>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</si>
  <si>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</si>
  <si>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</si>
  <si>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</si>
  <si>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</si>
  <si>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</si>
  <si>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</si>
  <si>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</si>
  <si>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</si>
  <si>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</si>
  <si>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</si>
  <si>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</si>
  <si>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</si>
  <si>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</si>
  <si>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</si>
  <si>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</si>
  <si>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</si>
  <si>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</si>
  <si>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</si>
  <si>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</si>
  <si>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</si>
  <si>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</si>
  <si>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</si>
  <si>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</si>
  <si>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</si>
  <si>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</si>
  <si>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</si>
  <si>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</si>
  <si>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</si>
  <si>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</si>
  <si>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</si>
  <si>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</si>
  <si>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</si>
  <si>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</si>
  <si>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</si>
  <si>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</si>
  <si>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</si>
  <si>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</si>
  <si>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</si>
  <si>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</si>
  <si>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</si>
  <si>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</si>
  <si>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</si>
  <si>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</si>
  <si>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</si>
  <si>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</si>
  <si>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</si>
  <si>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</si>
  <si>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</si>
  <si>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</si>
  <si>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</si>
  <si>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</si>
  <si>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</si>
  <si>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</si>
  <si>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</si>
  <si>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</si>
  <si>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</si>
  <si>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</si>
  <si>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</si>
  <si>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</si>
  <si>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</si>
  <si>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</si>
  <si>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</si>
  <si>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</si>
  <si>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</si>
  <si>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</si>
  <si>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</si>
  <si>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</si>
  <si>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</si>
  <si>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</si>
  <si>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</si>
  <si>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</si>
  <si>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</si>
  <si>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</si>
  <si>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</si>
  <si>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</si>
  <si>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</si>
  <si>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</si>
  <si>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</si>
  <si>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</si>
  <si>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</si>
  <si>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</si>
  <si>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</si>
  <si>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</si>
  <si>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</si>
  <si>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</si>
  <si>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</si>
  <si>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</si>
  <si>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</si>
  <si>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</si>
  <si>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</si>
  <si>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</si>
  <si>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</si>
  <si>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</si>
  <si>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</si>
  <si>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</si>
  <si>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</si>
  <si>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</si>
  <si>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</si>
  <si>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</si>
  <si>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</si>
  <si>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</si>
  <si>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</si>
  <si>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</si>
  <si>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</si>
  <si>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</si>
  <si>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</si>
  <si>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</si>
  <si>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</si>
  <si>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</si>
  <si>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</si>
  <si>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</si>
  <si>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</si>
  <si>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</si>
  <si>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</si>
  <si>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</si>
  <si>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</si>
  <si>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</si>
  <si>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</si>
  <si>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</si>
  <si>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</si>
  <si>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</si>
  <si>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</si>
  <si>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</si>
  <si>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</si>
  <si>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</si>
  <si>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</si>
  <si>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</si>
  <si>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</si>
  <si>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</si>
  <si>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</si>
  <si>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</si>
  <si>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</si>
  <si>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</si>
  <si>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</si>
  <si>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</si>
  <si>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</si>
  <si>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</si>
  <si>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</si>
  <si>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</si>
  <si>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</si>
  <si>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</si>
  <si>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</si>
  <si>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</si>
  <si>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</si>
  <si>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</si>
  <si>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</si>
  <si>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</si>
  <si>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</si>
  <si>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</si>
  <si>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</si>
  <si>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</si>
  <si>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</si>
  <si>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</si>
  <si>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</si>
  <si>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</si>
  <si>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</si>
  <si>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</si>
  <si>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</si>
  <si>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</si>
  <si>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</si>
  <si>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</si>
  <si>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</si>
  <si>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</si>
  <si>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</si>
  <si>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</si>
  <si>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</si>
  <si>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</si>
  <si>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</si>
  <si>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</si>
  <si>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</si>
  <si>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</si>
  <si>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</si>
  <si>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</si>
  <si>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</si>
  <si>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</si>
  <si>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</si>
  <si>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</si>
  <si>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</si>
  <si>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</si>
  <si>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</si>
  <si>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</si>
  <si>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</si>
  <si>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</si>
  <si>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</si>
  <si>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</si>
  <si>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</si>
  <si>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</si>
  <si>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</si>
  <si>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</si>
  <si>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</si>
  <si>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</si>
  <si>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</si>
  <si>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</si>
  <si>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</si>
  <si>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</si>
  <si>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</si>
  <si>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</si>
  <si>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</si>
  <si>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</si>
  <si>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</si>
  <si>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</si>
  <si>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</si>
  <si>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</si>
  <si>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</si>
  <si>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</si>
  <si>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</si>
  <si>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</si>
  <si>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</si>
  <si>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</si>
  <si>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</si>
  <si>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</si>
  <si>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</si>
  <si>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</si>
  <si>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</si>
  <si>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</si>
  <si>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</si>
  <si>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</si>
  <si>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</si>
  <si>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</si>
  <si>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</si>
  <si>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</si>
  <si>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</si>
  <si>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</si>
  <si>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</si>
  <si>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</si>
  <si>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</si>
  <si>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</si>
  <si>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</si>
  <si>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</si>
  <si>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</si>
  <si>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</si>
  <si>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</si>
  <si>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</si>
  <si>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</si>
  <si>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</si>
  <si>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</si>
  <si>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</si>
  <si>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</si>
  <si>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</si>
  <si>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</si>
  <si>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</si>
  <si>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</si>
  <si>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</si>
  <si>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</si>
  <si>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</si>
  <si>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</si>
  <si>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</si>
  <si>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</si>
  <si>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</si>
  <si>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</si>
  <si>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</si>
  <si>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</si>
  <si>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</si>
  <si>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</si>
  <si>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</si>
  <si>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</si>
  <si>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</si>
  <si>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</si>
  <si>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</si>
  <si>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</si>
  <si>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</si>
  <si>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</si>
  <si>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</si>
  <si>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</si>
  <si>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</si>
  <si>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</si>
  <si>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</si>
  <si>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</si>
  <si>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</si>
  <si>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</si>
  <si>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</si>
  <si>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</si>
  <si>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</si>
  <si>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</si>
  <si>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</si>
  <si>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</si>
  <si>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</si>
  <si>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</si>
  <si>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</si>
  <si>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</si>
  <si>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</si>
  <si>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</si>
  <si>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</si>
  <si>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</si>
  <si>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</si>
  <si>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</si>
  <si>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</si>
  <si>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</si>
  <si>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</si>
  <si>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</si>
  <si>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</si>
  <si>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</si>
  <si>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</si>
  <si>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</si>
  <si>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</si>
  <si>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</si>
  <si>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</si>
  <si>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</si>
  <si>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</si>
  <si>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</si>
  <si>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</si>
  <si>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</si>
  <si>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</si>
  <si>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</si>
  <si>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</si>
  <si>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</si>
  <si>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</si>
  <si>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</si>
  <si>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</si>
  <si>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</si>
  <si>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</si>
  <si>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</si>
  <si>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</si>
  <si>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</si>
  <si>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</si>
  <si>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</si>
  <si>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</si>
  <si>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</si>
  <si>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</si>
  <si>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</si>
  <si>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</si>
  <si>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</si>
  <si>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</si>
  <si>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</si>
  <si>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</si>
  <si>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</si>
  <si>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</si>
  <si>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</si>
  <si>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</si>
  <si>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</si>
  <si>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</si>
  <si>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</si>
  <si>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</si>
  <si>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</si>
  <si>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</si>
  <si>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</si>
  <si>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</si>
  <si>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</si>
  <si>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</si>
  <si>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</si>
  <si>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</si>
  <si>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</si>
  <si>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</si>
  <si>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</si>
  <si>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</si>
  <si>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</si>
  <si>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</si>
  <si>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</si>
  <si>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</si>
  <si>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</si>
  <si>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</si>
  <si>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</si>
  <si>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</si>
  <si>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</si>
  <si>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</si>
  <si>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</si>
  <si>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</si>
  <si>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</si>
  <si>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</si>
  <si>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</si>
  <si>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</si>
  <si>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</si>
  <si>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</si>
  <si>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</si>
  <si>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</si>
  <si>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</si>
  <si>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</si>
  <si>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</si>
  <si>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</si>
  <si>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</si>
  <si>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</si>
  <si>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</si>
  <si>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</si>
  <si>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</si>
  <si>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</si>
  <si>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</si>
  <si>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</si>
  <si>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</si>
  <si>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</si>
  <si>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</si>
  <si>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</si>
  <si>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</si>
  <si>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</si>
  <si>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</si>
  <si>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</si>
  <si>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</si>
  <si>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</si>
  <si>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</si>
  <si>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</si>
  <si>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</si>
  <si>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</si>
  <si>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</si>
  <si>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</si>
  <si>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</si>
  <si>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</si>
  <si>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</si>
  <si>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</si>
  <si>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</si>
  <si>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</si>
  <si>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</si>
  <si>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</si>
  <si>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</si>
  <si>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</si>
  <si>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</si>
  <si>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</si>
  <si>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</si>
  <si>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</si>
  <si>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</si>
  <si>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</si>
  <si>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</si>
  <si>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</si>
  <si>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</si>
  <si>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</si>
  <si>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</si>
  <si>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</si>
  <si>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</si>
  <si>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</si>
  <si>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</si>
  <si>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</si>
  <si>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</si>
  <si>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</si>
  <si>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</si>
  <si>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</si>
  <si>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</si>
  <si>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</si>
  <si>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</si>
  <si>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</si>
  <si>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</si>
  <si>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</si>
  <si>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</si>
  <si>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</si>
  <si>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</si>
  <si>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</si>
  <si>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</si>
  <si>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</si>
  <si>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</si>
  <si>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</si>
  <si>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</si>
  <si>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</si>
  <si>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</si>
  <si>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</si>
  <si>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</si>
  <si>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</si>
  <si>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</si>
  <si>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</si>
  <si>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</si>
  <si>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</si>
  <si>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</si>
  <si>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</si>
  <si>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</si>
  <si>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</si>
  <si>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</si>
  <si>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</si>
  <si>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</si>
  <si>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</si>
  <si>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</si>
  <si>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</si>
  <si>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</si>
  <si>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</si>
  <si>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</si>
  <si>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</si>
  <si>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</si>
  <si>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</si>
  <si>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</si>
  <si>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</si>
  <si>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</si>
  <si>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</si>
  <si>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</si>
  <si>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</si>
  <si>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</si>
  <si>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</si>
  <si>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</si>
  <si>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</si>
  <si>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</si>
  <si>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</si>
  <si>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</si>
  <si>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</si>
  <si>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</si>
  <si>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</si>
  <si>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</si>
  <si>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</si>
  <si>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</si>
  <si>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</si>
  <si>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</si>
  <si>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</si>
  <si>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</si>
  <si>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</si>
  <si>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</si>
  <si>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</si>
  <si>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</si>
  <si>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</si>
  <si>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</si>
  <si>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</si>
  <si>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</si>
  <si>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</si>
  <si>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</si>
  <si>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</si>
  <si>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</si>
  <si>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</si>
  <si>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</si>
  <si>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</si>
  <si>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</si>
  <si>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</si>
  <si>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</si>
  <si>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</si>
  <si>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</si>
  <si>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</si>
  <si>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</si>
  <si>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</si>
  <si>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</si>
  <si>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</si>
  <si>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</si>
  <si>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</si>
  <si>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</si>
  <si>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</si>
  <si>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</si>
  <si>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</si>
  <si>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</si>
  <si>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</si>
  <si>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</si>
  <si>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</si>
  <si>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</si>
  <si>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</si>
  <si>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</si>
  <si>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</si>
  <si>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</si>
  <si>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</si>
  <si>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</si>
  <si>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</si>
  <si>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</si>
  <si>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</si>
  <si>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</si>
  <si>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</si>
  <si>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</si>
  <si>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</si>
  <si>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</si>
  <si>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</si>
  <si>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</si>
  <si>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</si>
  <si>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</si>
  <si>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</si>
  <si>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</si>
  <si>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</si>
  <si>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</si>
  <si>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</si>
  <si>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</si>
  <si>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</si>
  <si>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</si>
  <si>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</si>
  <si>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</si>
  <si>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</si>
  <si>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</si>
  <si>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</si>
  <si>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</si>
  <si>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</si>
  <si>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</si>
  <si>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</si>
  <si>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</si>
  <si>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</si>
  <si>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</si>
  <si>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</si>
  <si>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</si>
  <si>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</si>
  <si>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</si>
  <si>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</si>
  <si>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</si>
  <si>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</si>
  <si>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</si>
  <si>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</si>
  <si>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</si>
  <si>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</si>
  <si>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</si>
  <si>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</si>
  <si>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</si>
  <si>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</si>
  <si>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</si>
  <si>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</si>
  <si>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</si>
  <si>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</si>
  <si>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</si>
  <si>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</si>
  <si>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</si>
  <si>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</si>
  <si>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</si>
  <si>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</si>
  <si>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</si>
  <si>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</si>
  <si>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</si>
  <si>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</si>
  <si>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</si>
  <si>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</si>
  <si>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</si>
  <si>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</si>
  <si>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</si>
  <si>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</si>
  <si>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</si>
  <si>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</si>
  <si>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</si>
  <si>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</si>
  <si>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</si>
  <si>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</si>
  <si>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</si>
  <si>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</si>
  <si>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</si>
  <si>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</si>
  <si>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</si>
  <si>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</si>
  <si>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</si>
  <si>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</si>
  <si>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</si>
  <si>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</si>
  <si>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</si>
  <si>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</si>
  <si>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</si>
  <si>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</si>
  <si>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</si>
  <si>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</si>
  <si>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</si>
  <si>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</si>
  <si>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</si>
  <si>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</si>
  <si>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</si>
  <si>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</si>
  <si>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</si>
  <si>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</si>
  <si>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</si>
  <si>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</si>
  <si>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</si>
  <si>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</si>
  <si>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</si>
  <si>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</si>
  <si>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</si>
  <si>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</si>
  <si>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</si>
  <si>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</si>
  <si>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</si>
  <si>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</si>
  <si>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</si>
  <si>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</si>
  <si>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</si>
  <si>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</si>
  <si>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</si>
  <si>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</si>
  <si>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</si>
  <si>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</si>
  <si>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</si>
  <si>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</si>
  <si>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</si>
  <si>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</si>
  <si>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</si>
  <si>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</si>
  <si>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</si>
  <si>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</si>
  <si>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</si>
  <si>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</si>
  <si>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</si>
  <si>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</si>
  <si>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</si>
  <si>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</si>
  <si>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</si>
  <si>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</si>
  <si>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</si>
  <si>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</si>
  <si>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</si>
  <si>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</si>
  <si>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</si>
  <si>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</si>
  <si>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</si>
  <si>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</si>
  <si>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</si>
  <si>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</si>
  <si>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</si>
  <si>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</si>
  <si>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</si>
  <si>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</si>
  <si>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</si>
  <si>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</si>
  <si>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</si>
  <si>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</si>
  <si>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</si>
  <si>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</si>
  <si>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</si>
  <si>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</si>
  <si>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</si>
  <si>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</si>
  <si>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</si>
  <si>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</si>
  <si>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</si>
  <si>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</si>
  <si>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</si>
  <si>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</si>
  <si>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</si>
  <si>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</si>
  <si>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</si>
  <si>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</si>
  <si>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</si>
  <si>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</si>
  <si>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</si>
  <si>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</si>
  <si>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</si>
  <si>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</si>
  <si>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</si>
  <si>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</si>
  <si>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</si>
  <si>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</si>
  <si>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</si>
  <si>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</si>
  <si>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</si>
  <si>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</si>
  <si>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</si>
  <si>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</si>
  <si>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</si>
  <si>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</si>
  <si>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</si>
  <si>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</si>
  <si>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</si>
  <si>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</si>
  <si>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</si>
  <si>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</si>
  <si>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</si>
  <si>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</si>
  <si>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</si>
  <si>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</si>
  <si>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</si>
  <si>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</si>
  <si>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</si>
  <si>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</si>
  <si>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</si>
  <si>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</si>
  <si>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</si>
  <si>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</si>
  <si>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</si>
  <si>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</si>
  <si>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</si>
  <si>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</si>
  <si>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</si>
  <si>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</si>
  <si>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</si>
  <si>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</si>
  <si>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</si>
  <si>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</si>
  <si>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</si>
  <si>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</si>
  <si>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</si>
  <si>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</si>
  <si>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</si>
  <si>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</si>
  <si>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</si>
  <si>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</si>
  <si>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</si>
  <si>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</si>
  <si>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</si>
  <si>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</si>
  <si>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</si>
  <si>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</si>
  <si>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</si>
  <si>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</si>
  <si>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</si>
  <si>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</si>
  <si>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</si>
  <si>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</si>
  <si>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</si>
  <si>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</si>
  <si>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</si>
  <si>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</si>
  <si>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</si>
  <si>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</si>
  <si>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</si>
  <si>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</si>
  <si>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</si>
  <si>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</si>
  <si>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</si>
  <si>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</si>
  <si>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</si>
  <si>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</si>
  <si>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</si>
  <si>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</si>
  <si>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</si>
  <si>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</si>
  <si>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</si>
  <si>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</si>
  <si>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</si>
  <si>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</si>
  <si>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</si>
  <si>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</si>
  <si>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</si>
  <si>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</si>
  <si>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</si>
  <si>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</si>
  <si>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</si>
  <si>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</si>
  <si>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</si>
  <si>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</si>
  <si>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</si>
  <si>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</si>
  <si>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</si>
  <si>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</si>
  <si>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</si>
  <si>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</si>
  <si>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</si>
  <si>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</si>
  <si>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</si>
  <si>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</si>
  <si>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</si>
  <si>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</si>
  <si>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</si>
  <si>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</si>
  <si>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</si>
  <si>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</si>
  <si>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</si>
  <si>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</si>
  <si>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</si>
  <si>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</si>
  <si>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</si>
  <si>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</si>
  <si>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</si>
  <si>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</si>
  <si>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</si>
  <si>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</si>
  <si>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</si>
  <si>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</si>
  <si>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</si>
  <si>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</si>
  <si>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</si>
  <si>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</si>
  <si>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</si>
  <si>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</si>
  <si>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</si>
  <si>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</si>
  <si>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</si>
  <si>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</si>
  <si>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</si>
  <si>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</si>
  <si>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</si>
  <si>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</si>
  <si>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</si>
  <si>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</si>
  <si>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</si>
  <si>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</si>
  <si>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</si>
  <si>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</si>
  <si>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</si>
  <si>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</si>
  <si>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</si>
  <si>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</si>
  <si>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</si>
  <si>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</si>
  <si>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</si>
  <si>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</si>
  <si>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</si>
  <si>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</si>
  <si>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</si>
  <si>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</si>
  <si>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</si>
  <si>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</si>
  <si>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</si>
  <si>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</si>
  <si>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</si>
  <si>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</si>
  <si>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</si>
  <si>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</si>
  <si>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</si>
  <si>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</si>
  <si>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</si>
  <si>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</si>
  <si>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</si>
  <si>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</si>
  <si>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</si>
  <si>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</si>
  <si>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</si>
  <si>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</si>
  <si>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</si>
  <si>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</si>
  <si>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</si>
  <si>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</si>
  <si>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</si>
  <si>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</si>
  <si>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</si>
  <si>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</si>
  <si>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</si>
  <si>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</si>
  <si>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</si>
  <si>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</si>
  <si>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</si>
  <si>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</si>
  <si>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</si>
  <si>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</si>
  <si>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</si>
  <si>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</si>
  <si>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</si>
  <si>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</si>
  <si>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</si>
  <si>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</si>
  <si>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</si>
  <si>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</si>
  <si>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</si>
  <si>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</si>
  <si>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</si>
  <si>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</si>
  <si>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</si>
  <si>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</si>
  <si>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</si>
  <si>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</si>
  <si>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</si>
  <si>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</si>
  <si>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</si>
  <si>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</si>
  <si>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</si>
  <si>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</si>
  <si>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</si>
  <si>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</si>
  <si>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</si>
  <si>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</si>
  <si>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</si>
  <si>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</si>
  <si>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</si>
  <si>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</si>
  <si>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</si>
  <si>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</si>
  <si>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</si>
  <si>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</si>
  <si>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</si>
  <si>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</si>
  <si>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</si>
  <si>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</si>
  <si>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</si>
  <si>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</si>
  <si>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</si>
  <si>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</si>
  <si>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</si>
  <si>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</si>
  <si>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</si>
  <si>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</si>
  <si>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</si>
  <si>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</si>
  <si>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</si>
  <si>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</si>
  <si>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</si>
  <si>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</si>
  <si>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</si>
  <si>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</si>
  <si>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</si>
  <si>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</si>
  <si>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</si>
  <si>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</si>
  <si>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</si>
  <si>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</si>
  <si>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</si>
  <si>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</si>
  <si>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</si>
  <si>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</si>
  <si>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</si>
  <si>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</si>
  <si>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</si>
  <si>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</si>
  <si>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</si>
  <si>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</si>
  <si>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</si>
  <si>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</si>
  <si>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</si>
  <si>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</si>
  <si>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</si>
  <si>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</si>
  <si>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</si>
  <si>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</si>
  <si>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</si>
  <si>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</si>
  <si>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</si>
  <si>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</si>
  <si>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</si>
  <si>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</si>
  <si>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</si>
  <si>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</si>
  <si>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</si>
  <si>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</si>
  <si>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</si>
  <si>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</si>
  <si>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</si>
  <si>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</si>
  <si>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</si>
  <si>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</si>
  <si>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</si>
  <si>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</si>
  <si>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</si>
  <si>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</si>
  <si>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</si>
  <si>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</si>
  <si>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</si>
  <si>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</si>
  <si>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</si>
  <si>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</si>
  <si>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</si>
  <si>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</si>
  <si>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</si>
  <si>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</si>
  <si>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</si>
  <si>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</si>
  <si>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</si>
  <si>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</si>
  <si>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</si>
  <si>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</si>
  <si>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</si>
  <si>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</si>
  <si>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</si>
  <si>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</si>
  <si>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</si>
  <si>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</si>
  <si>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</si>
  <si>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</si>
  <si>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</si>
  <si>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</si>
  <si>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</si>
  <si>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</si>
  <si>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</si>
  <si>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</si>
  <si>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</si>
  <si>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</si>
  <si>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</si>
  <si>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</si>
  <si>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</si>
  <si>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</si>
  <si>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</si>
  <si>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</si>
  <si>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</si>
  <si>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</si>
  <si>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</si>
  <si>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</si>
  <si>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</si>
  <si>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</si>
  <si>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</si>
  <si>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</si>
  <si>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</si>
  <si>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</si>
  <si>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</si>
  <si>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</si>
  <si>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</si>
  <si>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</si>
  <si>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</si>
  <si>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</si>
  <si>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</si>
  <si>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</si>
  <si>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</si>
  <si>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</si>
  <si>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</si>
  <si>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</si>
  <si>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</si>
  <si>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</si>
  <si>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</si>
  <si>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</si>
  <si>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</si>
  <si>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</si>
  <si>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</si>
  <si>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</si>
  <si>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</si>
  <si>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</si>
  <si>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</si>
  <si>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</si>
  <si>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</si>
  <si>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</si>
  <si>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</si>
  <si>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</si>
  <si>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</si>
  <si>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</si>
  <si>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</si>
  <si>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</si>
  <si>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</si>
  <si>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</si>
  <si>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</si>
  <si>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</si>
  <si>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</si>
  <si>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</si>
  <si>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</si>
  <si>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</si>
  <si>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</si>
  <si>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</si>
  <si>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</si>
  <si>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</si>
  <si>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</si>
  <si>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</si>
  <si>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</si>
  <si>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</si>
  <si>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</si>
  <si>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</si>
  <si>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</si>
  <si>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</si>
  <si>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</si>
  <si>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</si>
  <si>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</si>
  <si>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</si>
  <si>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</si>
  <si>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</si>
  <si>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</si>
  <si>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</si>
  <si>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</si>
  <si>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</si>
  <si>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</si>
  <si>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</si>
  <si>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</si>
  <si>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</si>
  <si>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</si>
  <si>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</si>
  <si>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</si>
  <si>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</si>
  <si>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</si>
  <si>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</si>
  <si>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</si>
  <si>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</si>
  <si>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</si>
  <si>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</si>
  <si>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</si>
  <si>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</si>
  <si>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</si>
  <si>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</si>
  <si>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</si>
  <si>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</si>
  <si>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</si>
  <si>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</si>
  <si>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</si>
  <si>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</si>
  <si>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</si>
  <si>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</si>
  <si>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</si>
  <si>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</si>
  <si>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</si>
  <si>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</si>
  <si>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</si>
  <si>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</si>
  <si>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</si>
  <si>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</si>
  <si>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</si>
  <si>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</si>
  <si>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</si>
  <si>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</si>
  <si>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</si>
  <si>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</si>
  <si>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</si>
  <si>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</si>
  <si>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</si>
  <si>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</si>
  <si>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</si>
  <si>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</si>
  <si>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</si>
  <si>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</si>
  <si>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</si>
  <si>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</si>
  <si>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</si>
  <si>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</si>
  <si>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</si>
  <si>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</si>
  <si>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</si>
  <si>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</si>
  <si>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</si>
  <si>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</si>
  <si>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</si>
  <si>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</si>
  <si>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</si>
  <si>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</si>
  <si>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</si>
  <si>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</si>
  <si>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</si>
  <si>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</si>
  <si>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</si>
  <si>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</si>
  <si>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</si>
  <si>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</si>
  <si>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</si>
  <si>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</si>
  <si>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</si>
  <si>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</si>
  <si>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</si>
  <si>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</si>
  <si>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</si>
  <si>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</si>
  <si>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</si>
  <si>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</si>
  <si>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</si>
  <si>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</si>
  <si>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</si>
  <si>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</si>
  <si>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</si>
  <si>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</si>
  <si>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</si>
  <si>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</si>
  <si>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</si>
  <si>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</si>
  <si>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</si>
  <si>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</si>
  <si>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</si>
  <si>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</si>
  <si>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</si>
  <si>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</si>
  <si>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</si>
  <si>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</si>
  <si>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</si>
  <si>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</si>
  <si>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</si>
  <si>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</si>
  <si>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</si>
  <si>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</si>
  <si>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</si>
  <si>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</si>
  <si>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</si>
  <si>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</si>
  <si>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</si>
  <si>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</si>
  <si>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</si>
  <si>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</si>
  <si>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</si>
  <si>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</si>
  <si>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</si>
  <si>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</si>
  <si>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</si>
  <si>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</si>
  <si>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</si>
  <si>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</si>
  <si>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</si>
  <si>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</si>
  <si>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</si>
  <si>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</si>
  <si>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</si>
  <si>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</si>
  <si>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</si>
  <si>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</si>
  <si>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</si>
  <si>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</si>
  <si>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</si>
  <si>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</si>
  <si>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</si>
  <si>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</si>
  <si>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</si>
  <si>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</si>
  <si>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</si>
  <si>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</si>
  <si>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</si>
  <si>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</si>
  <si>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</si>
  <si>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</si>
  <si>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</si>
  <si>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</si>
  <si>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</si>
  <si>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</si>
  <si>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</si>
  <si>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</si>
  <si>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</si>
  <si>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</si>
  <si>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</si>
  <si>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</si>
  <si>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</si>
  <si>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</si>
  <si>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</si>
  <si>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</si>
  <si>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</si>
  <si>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</si>
  <si>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</si>
  <si>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</si>
  <si>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</si>
  <si>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</si>
  <si>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</si>
  <si>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</si>
  <si>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</si>
  <si>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</si>
  <si>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</si>
  <si>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</si>
  <si>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</si>
  <si>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</si>
  <si>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</si>
  <si>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</si>
  <si>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</si>
  <si>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</si>
  <si>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</si>
  <si>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</si>
  <si>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</si>
  <si>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</si>
  <si>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</si>
  <si>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</si>
  <si>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</si>
  <si>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</si>
  <si>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</si>
  <si>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</si>
  <si>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</si>
  <si>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</si>
  <si>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</si>
  <si>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</si>
  <si>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</si>
  <si>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</si>
  <si>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</si>
  <si>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</si>
  <si>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</si>
  <si>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</si>
  <si>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</si>
  <si>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</si>
  <si>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</si>
  <si>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</si>
  <si>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</si>
  <si>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</si>
  <si>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</si>
  <si>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</si>
  <si>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</si>
  <si>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</si>
  <si>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</si>
  <si>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</si>
  <si>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</si>
  <si>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</si>
  <si>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</si>
  <si>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</si>
  <si>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</si>
  <si>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</si>
  <si>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</si>
  <si>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</si>
  <si>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</si>
  <si>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</si>
  <si>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</si>
  <si>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</si>
  <si>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</si>
  <si>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</si>
  <si>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</si>
  <si>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</si>
  <si>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</si>
  <si>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</si>
  <si>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</si>
  <si>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</si>
  <si>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</si>
  <si>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</si>
  <si>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</si>
  <si>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</si>
  <si>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</si>
  <si>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</si>
  <si>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</si>
  <si>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</si>
  <si>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</si>
  <si>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</si>
  <si>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</si>
  <si>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</si>
  <si>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</si>
  <si>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</si>
  <si>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</si>
  <si>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</si>
  <si>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</si>
  <si>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</si>
  <si>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</si>
  <si>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</si>
  <si>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</si>
  <si>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</si>
  <si>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</si>
  <si>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</si>
  <si>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</si>
  <si>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</si>
  <si>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</si>
  <si>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</si>
  <si>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</si>
  <si>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</si>
  <si>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</si>
  <si>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</si>
  <si>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</si>
  <si>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</si>
  <si>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</si>
  <si>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</si>
  <si>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</si>
  <si>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</si>
  <si>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</si>
  <si>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</si>
  <si>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</si>
  <si>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</si>
  <si>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</si>
  <si>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</si>
  <si>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</si>
  <si>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</si>
  <si>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</si>
  <si>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</si>
  <si>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</si>
  <si>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</si>
  <si>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</si>
  <si>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</si>
  <si>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</si>
  <si>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</si>
  <si>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</si>
  <si>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</si>
  <si>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</si>
  <si>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</si>
  <si>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</si>
  <si>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</si>
  <si>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</si>
  <si>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</si>
  <si>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</si>
  <si>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</si>
  <si>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</si>
  <si>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</si>
  <si>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</si>
  <si>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</si>
  <si>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</si>
  <si>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</si>
  <si>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</si>
  <si>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</si>
  <si>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</si>
  <si>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</si>
  <si>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</si>
  <si>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</si>
  <si>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</si>
  <si>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</si>
  <si>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</si>
  <si>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</si>
  <si>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</si>
  <si>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</si>
  <si>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</si>
  <si>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</si>
  <si>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</si>
  <si>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</si>
  <si>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</si>
  <si>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</si>
  <si>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</si>
  <si>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</si>
  <si>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</si>
  <si>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</si>
  <si>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</si>
  <si>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</si>
  <si>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</si>
  <si>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</si>
  <si>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</si>
  <si>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</si>
  <si>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</si>
  <si>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</si>
  <si>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</si>
  <si>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</si>
  <si>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</si>
  <si>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</si>
  <si>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</si>
  <si>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</si>
  <si>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</si>
  <si>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</si>
  <si>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</si>
  <si>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</si>
  <si>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</si>
  <si>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</si>
  <si>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</si>
  <si>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</si>
  <si>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</si>
  <si>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</si>
  <si>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</si>
  <si>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</si>
  <si>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</si>
  <si>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</si>
  <si>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</si>
  <si>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</si>
  <si>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</si>
  <si>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</si>
  <si>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</si>
  <si>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</si>
  <si>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</si>
  <si>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</si>
  <si>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</si>
  <si>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</si>
  <si>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</si>
  <si>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</si>
  <si>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</si>
  <si>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</si>
  <si>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</si>
  <si>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</si>
  <si>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</si>
  <si>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</si>
  <si>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</si>
  <si>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</si>
  <si>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</si>
  <si>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</si>
  <si>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</si>
  <si>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</si>
  <si>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</si>
  <si>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</si>
  <si>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</si>
  <si>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</si>
  <si>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</si>
  <si>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</si>
  <si>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</si>
  <si>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</si>
  <si>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</si>
  <si>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</si>
  <si>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</si>
  <si>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</si>
  <si>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</si>
  <si>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</si>
  <si>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</si>
  <si>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</si>
  <si>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</si>
  <si>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</si>
  <si>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</si>
  <si>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</si>
  <si>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</si>
  <si>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</si>
  <si>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</si>
  <si>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</si>
  <si>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</si>
  <si>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</si>
  <si>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</si>
  <si>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</si>
  <si>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</si>
  <si>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</si>
  <si>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</si>
  <si>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</si>
  <si>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</si>
  <si>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</si>
  <si>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</si>
  <si>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</si>
  <si>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</si>
  <si>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</si>
  <si>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</si>
  <si>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</si>
  <si>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</si>
  <si>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</si>
  <si>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</si>
  <si>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</si>
  <si>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</si>
  <si>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</si>
  <si>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</si>
  <si>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</si>
  <si>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</si>
  <si>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</si>
  <si>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</si>
  <si>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</si>
  <si>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</si>
  <si>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</si>
  <si>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</si>
  <si>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</si>
  <si>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</si>
  <si>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</si>
  <si>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</si>
  <si>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</si>
  <si>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</si>
  <si>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</si>
  <si>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</si>
  <si>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</si>
  <si>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</si>
  <si>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</si>
  <si>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</si>
  <si>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</si>
  <si>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</si>
  <si>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</si>
  <si>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</si>
  <si>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</si>
  <si>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</si>
  <si>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</si>
  <si>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</si>
  <si>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</si>
  <si>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</si>
  <si>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</si>
  <si>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</si>
  <si>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</si>
  <si>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</si>
  <si>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</si>
  <si>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</si>
  <si>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</si>
  <si>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</si>
  <si>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</si>
  <si>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</si>
  <si>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</si>
  <si>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</si>
  <si>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</si>
  <si>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</si>
  <si>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</si>
  <si>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</si>
  <si>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</si>
  <si>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</si>
  <si>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</si>
  <si>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</si>
  <si>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</si>
  <si>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</si>
  <si>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</si>
  <si>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</si>
  <si>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</si>
  <si>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</si>
  <si>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</si>
  <si>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</si>
  <si>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</si>
  <si>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</si>
  <si>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</si>
  <si>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</si>
  <si>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</si>
  <si>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</si>
  <si>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</si>
  <si>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</si>
  <si>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</si>
  <si>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</si>
  <si>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</si>
  <si>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</si>
  <si>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</si>
  <si>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</si>
  <si>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</si>
  <si>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</si>
  <si>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</si>
  <si>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</si>
  <si>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</si>
  <si>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</si>
  <si>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</si>
  <si>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</si>
  <si>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</si>
  <si>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</si>
  <si>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</si>
  <si>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</si>
  <si>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</si>
  <si>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</si>
  <si>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</si>
  <si>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</si>
  <si>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</si>
  <si>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</si>
  <si>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</si>
  <si>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</si>
  <si>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</si>
  <si>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</si>
  <si>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</si>
  <si>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</si>
  <si>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</si>
  <si>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</si>
  <si>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</si>
  <si>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</si>
  <si>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</si>
  <si>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</si>
  <si>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</si>
  <si>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</si>
  <si>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</si>
  <si>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</si>
  <si>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</si>
  <si>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</si>
  <si>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</si>
  <si>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</si>
  <si>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</si>
  <si>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</si>
  <si>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</si>
  <si>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</si>
  <si>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</si>
  <si>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</si>
  <si>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</si>
  <si>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</si>
  <si>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</si>
  <si>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</si>
  <si>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</si>
  <si>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</si>
  <si>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</si>
  <si>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</si>
  <si>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</si>
  <si>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</si>
  <si>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</si>
  <si>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</si>
  <si>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</si>
  <si>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</si>
  <si>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</si>
  <si>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</si>
  <si>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</si>
  <si>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</si>
  <si>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</si>
  <si>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</si>
  <si>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</si>
  <si>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</si>
  <si>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</si>
  <si>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</si>
  <si>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</si>
  <si>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</si>
  <si>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</si>
  <si>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</si>
  <si>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</si>
  <si>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</si>
  <si>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</si>
  <si>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</si>
  <si>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</si>
  <si>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</si>
  <si>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</si>
  <si>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</si>
  <si>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</si>
  <si>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</si>
  <si>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</si>
  <si>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</si>
  <si>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</si>
  <si>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</si>
  <si>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</si>
  <si>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</si>
  <si>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</si>
  <si>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</si>
  <si>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</si>
  <si>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</si>
  <si>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</si>
  <si>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</si>
  <si>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</si>
  <si>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</si>
  <si>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</si>
  <si>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</si>
  <si>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</si>
  <si>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</si>
  <si>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</si>
  <si>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</si>
  <si>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</si>
  <si>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</si>
  <si>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</si>
  <si>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</si>
  <si>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</si>
  <si>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</si>
  <si>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</si>
  <si>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</si>
  <si>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</si>
  <si>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</si>
  <si>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</si>
  <si>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</si>
  <si>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</si>
  <si>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</si>
  <si>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</si>
  <si>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</si>
  <si>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</si>
  <si>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</si>
  <si>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</si>
  <si>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</si>
  <si>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</si>
  <si>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</si>
  <si>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</si>
  <si>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</si>
  <si>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</si>
  <si>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</si>
  <si>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</si>
  <si>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</si>
  <si>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</si>
  <si>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</si>
  <si>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</si>
  <si>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</si>
  <si>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</si>
  <si>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</si>
  <si>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</si>
  <si>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</si>
  <si>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</si>
  <si>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</si>
  <si>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</si>
  <si>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</si>
  <si>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</si>
  <si>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</si>
  <si>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</si>
  <si>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</si>
  <si>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</si>
  <si>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</si>
  <si>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</si>
  <si>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</si>
  <si>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</si>
  <si>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</si>
  <si>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</si>
  <si>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</si>
  <si>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</si>
  <si>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</si>
  <si>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</si>
  <si>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</si>
  <si>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</si>
  <si>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</si>
  <si>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</si>
  <si>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</si>
  <si>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</si>
  <si>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</si>
  <si>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</si>
  <si>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</si>
  <si>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</si>
  <si>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</si>
  <si>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</si>
  <si>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</si>
  <si>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</si>
  <si>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</si>
  <si>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</si>
  <si>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</si>
  <si>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</si>
  <si>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</si>
  <si>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</si>
  <si>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</si>
  <si>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</si>
  <si>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</si>
  <si>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</si>
  <si>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</si>
  <si>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</si>
  <si>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</si>
  <si>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</si>
  <si>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</si>
  <si>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</si>
  <si>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</si>
  <si>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</si>
  <si>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</si>
  <si>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</si>
  <si>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</si>
  <si>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</si>
  <si>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</si>
  <si>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</si>
  <si>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</si>
  <si>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</si>
  <si>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</si>
  <si>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</si>
  <si>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</si>
  <si>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</si>
  <si>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</si>
  <si>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</si>
  <si>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</si>
  <si>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</si>
  <si>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</si>
  <si>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</si>
  <si>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</si>
  <si>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</si>
  <si>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</si>
  <si>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</si>
  <si>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</si>
  <si>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</si>
  <si>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</si>
  <si>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</si>
  <si>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</si>
  <si>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</si>
  <si>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</si>
  <si>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</si>
  <si>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</si>
  <si>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</si>
  <si>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</si>
  <si>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</si>
  <si>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</si>
  <si>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</si>
  <si>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</si>
  <si>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</si>
  <si>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</si>
  <si>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</si>
  <si>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</si>
  <si>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</si>
  <si>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</si>
  <si>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</si>
  <si>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</si>
  <si>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</si>
  <si>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</si>
  <si>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</si>
  <si>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</si>
  <si>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</si>
  <si>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</si>
  <si>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</si>
  <si>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</si>
  <si>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</si>
  <si>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</si>
  <si>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</si>
  <si>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</si>
  <si>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</si>
  <si>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</si>
  <si>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</si>
  <si>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</si>
  <si>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</si>
  <si>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</si>
  <si>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</si>
  <si>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</si>
  <si>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</si>
  <si>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</si>
  <si>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</si>
  <si>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</si>
  <si>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</si>
  <si>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</si>
  <si>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</si>
  <si>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</si>
  <si>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</si>
  <si>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</si>
  <si>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</si>
  <si>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</si>
  <si>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</si>
  <si>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</si>
  <si>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</si>
  <si>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</si>
  <si>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</si>
  <si>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</si>
  <si>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</si>
  <si>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</si>
  <si>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</si>
  <si>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</si>
  <si>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</si>
  <si>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</si>
  <si>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</si>
  <si>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</si>
  <si>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</si>
  <si>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</si>
  <si>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</si>
  <si>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</si>
  <si>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</si>
  <si>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</si>
  <si>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</si>
  <si>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</si>
  <si>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</si>
  <si>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</si>
  <si>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</si>
  <si>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</si>
  <si>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</si>
  <si>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</si>
  <si>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</si>
  <si>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</si>
  <si>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</si>
  <si>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</si>
  <si>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</si>
  <si>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</si>
  <si>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</si>
  <si>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</si>
  <si>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</si>
  <si>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</si>
  <si>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</si>
  <si>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</si>
  <si>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</si>
  <si>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</si>
  <si>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</si>
  <si>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</si>
  <si>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</si>
  <si>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</si>
  <si>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</si>
  <si>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</si>
  <si>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</si>
  <si>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</si>
  <si>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</si>
  <si>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</si>
  <si>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</si>
  <si>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</si>
  <si>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</si>
  <si>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</si>
  <si>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</si>
  <si>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</si>
  <si>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</si>
  <si>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</si>
  <si>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</si>
  <si>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</si>
  <si>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</si>
  <si>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</si>
  <si>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</si>
  <si>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</si>
  <si>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</si>
  <si>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</si>
  <si>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</si>
  <si>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</si>
  <si>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</si>
  <si>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</si>
  <si>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</si>
  <si>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</si>
  <si>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</si>
  <si>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</si>
  <si>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</si>
  <si>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</si>
  <si>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</si>
  <si>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</si>
  <si>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</si>
  <si>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</si>
  <si>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</si>
  <si>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</si>
  <si>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</si>
  <si>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</si>
  <si>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</si>
  <si>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</si>
  <si>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</si>
  <si>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</si>
  <si>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</si>
  <si>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</si>
  <si>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</si>
  <si>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</si>
  <si>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</si>
  <si>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</si>
  <si>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</si>
  <si>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</si>
  <si>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</si>
  <si>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</si>
  <si>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</si>
  <si>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</si>
  <si>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</si>
  <si>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</si>
  <si>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</si>
  <si>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</si>
  <si>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</si>
  <si>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</si>
  <si>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</si>
  <si>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</si>
  <si>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</si>
  <si>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</si>
  <si>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</si>
  <si>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</si>
  <si>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</si>
  <si>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</si>
  <si>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</si>
  <si>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</si>
  <si>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</si>
  <si>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</si>
  <si>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</si>
  <si>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</si>
  <si>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</si>
  <si>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</si>
  <si>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</si>
  <si>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</si>
  <si>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</si>
  <si>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</si>
  <si>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</si>
  <si>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</si>
  <si>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</si>
  <si>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</si>
  <si>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</si>
  <si>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</si>
  <si>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</si>
  <si>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</si>
  <si>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</si>
  <si>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</si>
  <si>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</si>
  <si>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</si>
  <si>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</si>
  <si>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</si>
  <si>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</si>
  <si>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</si>
  <si>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</si>
  <si>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</si>
  <si>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</si>
  <si>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</si>
  <si>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</si>
  <si>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</si>
  <si>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</si>
  <si>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</si>
  <si>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</si>
  <si>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</si>
  <si>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</si>
  <si>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</si>
  <si>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</si>
  <si>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</si>
  <si>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</si>
  <si>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</si>
  <si>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</si>
  <si>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</si>
  <si>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</si>
  <si>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</si>
  <si>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</si>
  <si>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</si>
  <si>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</si>
  <si>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</si>
  <si>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</si>
  <si>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</si>
  <si>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</si>
  <si>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</si>
  <si>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</si>
  <si>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</si>
  <si>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</si>
  <si>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</si>
  <si>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</si>
  <si>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</si>
  <si>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</si>
  <si>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</si>
  <si>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</si>
  <si>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</si>
  <si>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</si>
  <si>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</si>
  <si>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</si>
  <si>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</si>
  <si>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</si>
  <si>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</si>
  <si>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</si>
  <si>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</si>
  <si>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</si>
  <si>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</si>
  <si>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</si>
  <si>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</si>
  <si>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</si>
  <si>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</si>
  <si>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</si>
  <si>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</si>
  <si>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</si>
  <si>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</si>
  <si>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</si>
  <si>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</si>
  <si>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</si>
  <si>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</si>
  <si>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</si>
  <si>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</si>
  <si>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</si>
  <si>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</si>
  <si>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</si>
  <si>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</si>
  <si>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</si>
  <si>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</si>
  <si>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</si>
  <si>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</si>
  <si>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</si>
  <si>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</si>
  <si>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</si>
  <si>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</si>
  <si>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</si>
  <si>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</si>
  <si>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</si>
  <si>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</si>
  <si>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</si>
  <si>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</si>
  <si>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</si>
  <si>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</si>
  <si>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</si>
  <si>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</si>
  <si>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</si>
  <si>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</si>
  <si>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</si>
  <si>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</si>
  <si>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</si>
  <si>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</si>
  <si>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</si>
  <si>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</si>
  <si>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</si>
  <si>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</si>
  <si>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</si>
  <si>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</si>
  <si>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</si>
  <si>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</si>
  <si>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</si>
  <si>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</si>
  <si>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</si>
  <si>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</si>
  <si>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</si>
  <si>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</si>
  <si>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</si>
  <si>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</si>
  <si>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</si>
  <si>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</si>
  <si>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</si>
  <si>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</si>
  <si>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</si>
  <si>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</si>
  <si>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</si>
  <si>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</si>
  <si>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</si>
  <si>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</si>
  <si>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</si>
  <si>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</si>
  <si>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</si>
  <si>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</si>
  <si>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</si>
  <si>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</si>
  <si>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</si>
  <si>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</si>
  <si>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</si>
  <si>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</si>
  <si>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</si>
  <si>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</si>
  <si>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</si>
  <si>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</si>
  <si>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</si>
  <si>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</si>
  <si>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</si>
  <si>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</si>
  <si>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</si>
  <si>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</si>
  <si>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</si>
  <si>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</si>
  <si>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</si>
  <si>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</si>
  <si>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</si>
  <si>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</si>
  <si>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</si>
  <si>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</si>
  <si>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</si>
  <si>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</si>
  <si>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</si>
  <si>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</si>
  <si>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</si>
  <si>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</si>
  <si>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</si>
  <si>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</si>
  <si>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</si>
  <si>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</si>
  <si>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</si>
  <si>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</si>
  <si>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</si>
  <si>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</si>
  <si>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</si>
  <si>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</si>
  <si>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</si>
  <si>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</si>
  <si>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</si>
  <si>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</si>
  <si>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</si>
  <si>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</si>
  <si>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</si>
  <si>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</si>
  <si>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</si>
  <si>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</si>
  <si>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</si>
  <si>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</si>
  <si>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</si>
  <si>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</si>
  <si>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</si>
  <si>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</si>
  <si>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</si>
  <si>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</si>
  <si>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</si>
  <si>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</si>
  <si>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</si>
  <si>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</si>
  <si>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</si>
  <si>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</si>
  <si>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</si>
  <si>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</si>
  <si>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</si>
  <si>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</si>
  <si>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</si>
  <si>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</si>
  <si>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</si>
  <si>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</si>
  <si>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</si>
  <si>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</si>
  <si>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</si>
  <si>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</si>
  <si>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</si>
  <si>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</si>
  <si>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</si>
  <si>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</si>
  <si>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</si>
  <si>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</si>
  <si>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</si>
  <si>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</si>
  <si>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</si>
  <si>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</si>
  <si>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</si>
  <si>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</si>
  <si>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</si>
  <si>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</si>
  <si>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</si>
  <si>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</si>
  <si>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</si>
  <si>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</si>
  <si>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</si>
  <si>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</si>
  <si>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</si>
  <si>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</si>
  <si>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</si>
  <si>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</si>
  <si>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</si>
  <si>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</si>
  <si>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</si>
  <si>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</si>
  <si>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</si>
  <si>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</si>
  <si>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</si>
  <si>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</si>
  <si>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</si>
  <si>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</si>
  <si>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</si>
  <si>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</si>
  <si>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</si>
  <si>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</si>
  <si>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</si>
  <si>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</si>
  <si>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</si>
  <si>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</si>
  <si>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</si>
  <si>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</si>
  <si>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</si>
  <si>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</si>
  <si>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</si>
  <si>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</si>
  <si>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</si>
  <si>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</si>
  <si>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</si>
  <si>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</si>
  <si>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</si>
  <si>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</si>
  <si>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</si>
  <si>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</si>
  <si>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</si>
  <si>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</si>
  <si>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</si>
  <si>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</si>
  <si>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</si>
  <si>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</si>
  <si>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</si>
  <si>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</si>
  <si>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</si>
  <si>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</si>
  <si>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</si>
  <si>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</si>
  <si>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</si>
  <si>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</si>
  <si>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</si>
  <si>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</si>
  <si>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</si>
  <si>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</si>
  <si>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</si>
  <si>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</si>
  <si>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</si>
  <si>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</si>
  <si>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</si>
  <si>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</si>
  <si>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</si>
  <si>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</si>
  <si>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</si>
  <si>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</si>
  <si>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</si>
  <si>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</si>
  <si>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</si>
  <si>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</si>
  <si>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</si>
  <si>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</si>
  <si>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</si>
  <si>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</si>
  <si>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</si>
  <si>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</si>
  <si>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</si>
  <si>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</si>
  <si>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</si>
  <si>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</si>
  <si>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</si>
  <si>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</si>
  <si>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</si>
  <si>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</si>
  <si>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</si>
  <si>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</si>
  <si>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</si>
  <si>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</si>
  <si>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</si>
  <si>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</si>
  <si>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</si>
  <si>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</si>
  <si>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</si>
  <si>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</si>
  <si>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</si>
  <si>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</si>
  <si>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</si>
  <si>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</si>
  <si>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</si>
  <si>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</si>
  <si>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</si>
  <si>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</si>
  <si>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</si>
  <si>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</si>
  <si>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</si>
  <si>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</si>
  <si>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</si>
  <si>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</si>
  <si>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</si>
  <si>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</si>
  <si>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</si>
  <si>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</si>
  <si>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</si>
  <si>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</si>
  <si>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</si>
  <si>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</si>
  <si>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</si>
  <si>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</si>
  <si>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</si>
  <si>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</si>
  <si>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</si>
  <si>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</si>
  <si>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</si>
  <si>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</si>
  <si>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</si>
  <si>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</si>
  <si>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</si>
  <si>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</si>
  <si>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</si>
  <si>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</si>
  <si>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</si>
  <si>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</si>
  <si>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</si>
  <si>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</si>
  <si>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</si>
  <si>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</si>
  <si>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</si>
  <si>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</si>
  <si>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</si>
  <si>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</si>
  <si>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</si>
  <si>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</si>
  <si>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</si>
  <si>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</si>
  <si>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</si>
  <si>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</si>
  <si>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</si>
  <si>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</si>
  <si>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</si>
  <si>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</si>
  <si>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</si>
  <si>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</si>
  <si>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</si>
  <si>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</si>
  <si>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</si>
  <si>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</si>
  <si>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</si>
  <si>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</si>
  <si>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</si>
  <si>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</si>
  <si>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</si>
  <si>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</si>
  <si>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</si>
  <si>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</si>
  <si>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</si>
  <si>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</si>
  <si>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</si>
  <si>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</si>
  <si>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</si>
  <si>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</si>
  <si>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</si>
  <si>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</si>
  <si>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</si>
  <si>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</si>
  <si>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</si>
  <si>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</si>
  <si>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</si>
  <si>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</si>
  <si>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</si>
  <si>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</si>
  <si>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</si>
  <si>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</si>
  <si>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</si>
  <si>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</si>
  <si>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</si>
  <si>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</si>
  <si>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</si>
  <si>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</si>
  <si>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</si>
  <si>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</si>
  <si>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</si>
  <si>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</si>
  <si>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</si>
  <si>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</si>
  <si>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</si>
  <si>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</si>
  <si>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</si>
  <si>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</si>
  <si>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</si>
  <si>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</si>
  <si>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</si>
  <si>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</si>
  <si>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</si>
  <si>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</si>
  <si>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</si>
  <si>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</si>
  <si>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</si>
  <si>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</si>
  <si>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</si>
  <si>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</si>
  <si>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</si>
  <si>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</si>
  <si>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</si>
  <si>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</si>
  <si>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</si>
  <si>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</si>
  <si>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</si>
  <si>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</si>
  <si>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</si>
  <si>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</si>
  <si>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</si>
  <si>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</si>
  <si>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</si>
  <si>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</si>
  <si>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</si>
  <si>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</si>
  <si>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</si>
  <si>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</si>
  <si>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</si>
  <si>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</si>
  <si>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</si>
  <si>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</si>
  <si>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</si>
  <si>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</si>
  <si>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</si>
  <si>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</si>
  <si>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</si>
  <si>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</si>
  <si>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</si>
  <si>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</si>
  <si>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</si>
  <si>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</si>
  <si>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</si>
  <si>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</si>
  <si>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</si>
  <si>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</si>
  <si>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</si>
  <si>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</si>
  <si>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</si>
  <si>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</si>
  <si>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</si>
  <si>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</si>
  <si>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</si>
  <si>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</si>
  <si>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</si>
  <si>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</si>
  <si>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</si>
  <si>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</si>
  <si>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</si>
  <si>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</si>
  <si>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</si>
  <si>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</si>
  <si>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</si>
  <si>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</si>
  <si>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</si>
  <si>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</si>
  <si>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</si>
  <si>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</si>
  <si>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</si>
  <si>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</si>
  <si>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</si>
  <si>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</si>
  <si>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</si>
  <si>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</si>
  <si>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</si>
  <si>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</si>
  <si>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</si>
  <si>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</si>
  <si>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</si>
  <si>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</si>
  <si>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</si>
  <si>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</si>
  <si>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</si>
  <si>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</si>
  <si>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</si>
  <si>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</si>
  <si>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</si>
  <si>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</si>
  <si>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</si>
  <si>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</si>
  <si>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</si>
  <si>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</si>
  <si>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</si>
  <si>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</si>
  <si>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</si>
  <si>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</si>
  <si>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</si>
  <si>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</si>
  <si>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</si>
  <si>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</si>
  <si>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</si>
  <si>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</si>
  <si>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</si>
  <si>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</si>
  <si>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</si>
  <si>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</si>
  <si>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</si>
  <si>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</si>
  <si>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</si>
  <si>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</si>
  <si>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</si>
  <si>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</si>
  <si>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</si>
  <si>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</si>
  <si>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</si>
  <si>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</si>
  <si>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</si>
  <si>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</si>
  <si>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</si>
  <si>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</si>
  <si>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</si>
  <si>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</si>
  <si>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</si>
  <si>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</si>
  <si>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</si>
  <si>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</si>
  <si>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</si>
  <si>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</si>
  <si>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</si>
  <si>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</si>
  <si>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</si>
  <si>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</si>
  <si>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</si>
  <si>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</si>
  <si>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</si>
  <si>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</si>
  <si>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</si>
  <si>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</si>
  <si>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</si>
  <si>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</si>
  <si>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</si>
  <si>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</si>
  <si>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</si>
  <si>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</si>
  <si>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</si>
  <si>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</si>
  <si>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</si>
  <si>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</si>
  <si>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</si>
  <si>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</si>
  <si>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</si>
  <si>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</si>
  <si>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</si>
  <si>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</si>
  <si>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</si>
  <si>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</si>
  <si>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</si>
  <si>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</si>
  <si>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</si>
  <si>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</si>
  <si>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</si>
  <si>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</si>
  <si>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</si>
  <si>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</si>
  <si>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</si>
  <si>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</si>
  <si>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</si>
  <si>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</si>
  <si>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</si>
  <si>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</si>
  <si>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</si>
  <si>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</si>
  <si>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</si>
  <si>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</si>
  <si>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</si>
  <si>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</si>
  <si>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</si>
  <si>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</si>
  <si>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</si>
  <si>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</si>
  <si>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</si>
  <si>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</si>
  <si>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</si>
  <si>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</si>
  <si>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</si>
  <si>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</si>
  <si>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</si>
  <si>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</si>
  <si>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</si>
  <si>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</si>
  <si>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</si>
  <si>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</si>
  <si>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</si>
  <si>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</si>
  <si>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</si>
  <si>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</si>
  <si>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</si>
  <si>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</si>
  <si>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</si>
  <si>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</si>
  <si>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</si>
  <si>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</si>
  <si>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</si>
  <si>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</si>
  <si>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</si>
  <si>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</si>
  <si>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</si>
  <si>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</si>
  <si>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</si>
  <si>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</si>
  <si>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</si>
  <si>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</si>
  <si>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</si>
  <si>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</si>
  <si>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</si>
  <si>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</si>
  <si>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</si>
  <si>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</si>
  <si>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</si>
  <si>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</si>
  <si>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</si>
  <si>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</si>
  <si>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</si>
  <si>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</si>
  <si>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</si>
  <si>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</si>
  <si>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</si>
  <si>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</si>
  <si>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</si>
  <si>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</si>
  <si>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</si>
  <si>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</si>
  <si>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</si>
  <si>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</si>
  <si>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</si>
  <si>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</si>
  <si>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</si>
  <si>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</si>
  <si>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</si>
  <si>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</si>
  <si>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</si>
  <si>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</si>
  <si>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</si>
  <si>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</si>
  <si>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</si>
  <si>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</si>
  <si>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</si>
  <si>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</si>
  <si>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</si>
  <si>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</si>
  <si>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</si>
  <si>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</si>
  <si>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</si>
  <si>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</si>
  <si>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</si>
  <si>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</si>
  <si>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</si>
  <si>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</si>
  <si>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</si>
  <si>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</si>
  <si>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</si>
  <si>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</si>
  <si>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</si>
  <si>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</si>
  <si>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</si>
  <si>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</si>
  <si>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</si>
  <si>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</si>
  <si>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</si>
  <si>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</si>
  <si>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</si>
  <si>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</si>
  <si>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</si>
  <si>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</si>
  <si>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</si>
  <si>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</si>
  <si>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</si>
  <si>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</si>
  <si>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</si>
  <si>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</si>
  <si>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</si>
  <si>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</si>
  <si>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</si>
  <si>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</si>
  <si>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</si>
  <si>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</si>
  <si>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</si>
  <si>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</si>
  <si>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</si>
  <si>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</si>
  <si>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</si>
  <si>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</si>
  <si>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</si>
  <si>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</si>
  <si>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</si>
  <si>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</si>
  <si>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</si>
  <si>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</si>
  <si>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</si>
  <si>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</si>
  <si>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</si>
  <si>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</si>
  <si>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</si>
  <si>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</si>
  <si>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</si>
  <si>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</si>
  <si>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</si>
  <si>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</si>
  <si>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</si>
  <si>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</si>
  <si>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</si>
  <si>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</si>
  <si>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</si>
  <si>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</si>
  <si>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</si>
  <si>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</si>
  <si>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</si>
  <si>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</si>
  <si>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</si>
  <si>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</si>
  <si>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</si>
  <si>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</si>
  <si>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</si>
  <si>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</si>
  <si>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</si>
  <si>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</si>
  <si>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</si>
  <si>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</si>
  <si>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</si>
  <si>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</si>
  <si>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</si>
  <si>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</si>
  <si>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</si>
  <si>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</si>
  <si>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</si>
  <si>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</si>
  <si>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</si>
  <si>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</si>
  <si>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</si>
  <si>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</si>
  <si>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</si>
  <si>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</si>
  <si>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</si>
  <si>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</si>
  <si>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</si>
  <si>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</si>
  <si>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</si>
  <si>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</si>
  <si>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</si>
  <si>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</si>
  <si>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</si>
  <si>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</si>
  <si>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</si>
  <si>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</si>
  <si>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</si>
  <si>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</si>
  <si>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</si>
  <si>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</si>
  <si>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</si>
  <si>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</si>
  <si>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</si>
  <si>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</si>
  <si>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</si>
  <si>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</si>
  <si>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</si>
  <si>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</si>
  <si>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</si>
  <si>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</si>
  <si>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</si>
  <si>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</si>
  <si>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</si>
  <si>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</si>
  <si>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</si>
  <si>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</si>
  <si>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</si>
  <si>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</si>
  <si>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</si>
  <si>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</si>
  <si>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</si>
  <si>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</si>
  <si>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</si>
  <si>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</si>
  <si>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</si>
  <si>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</si>
  <si>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</si>
  <si>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</si>
  <si>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</si>
  <si>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</si>
  <si>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</si>
  <si>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</si>
  <si>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</si>
  <si>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</si>
  <si>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</si>
  <si>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</si>
  <si>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</si>
  <si>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</si>
  <si>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</si>
  <si>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</si>
  <si>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</si>
  <si>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</si>
  <si>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</si>
  <si>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</si>
  <si>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</si>
  <si>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</si>
  <si>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</si>
  <si>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</si>
  <si>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</si>
  <si>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</si>
  <si>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</si>
  <si>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</si>
  <si>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</si>
  <si>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</si>
  <si>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</si>
  <si>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</si>
  <si>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</si>
  <si>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</si>
  <si>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</si>
  <si>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</si>
  <si>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</si>
  <si>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</si>
  <si>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</si>
  <si>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</si>
  <si>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</si>
  <si>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</si>
  <si>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</si>
  <si>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</si>
  <si>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</si>
  <si>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</si>
  <si>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</si>
  <si>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</si>
  <si>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</si>
  <si>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</si>
  <si>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</si>
  <si>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</si>
  <si>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</si>
  <si>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</si>
  <si>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</si>
  <si>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</si>
  <si>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</si>
  <si>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</si>
  <si>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</si>
  <si>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</si>
  <si>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</si>
  <si>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</si>
  <si>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</si>
  <si>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</si>
  <si>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</si>
  <si>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</si>
  <si>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</si>
  <si>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</si>
  <si>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</si>
  <si>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</si>
  <si>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</si>
  <si>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</si>
  <si>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</si>
  <si>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</si>
  <si>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</si>
  <si>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</si>
  <si>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</si>
  <si>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</si>
  <si>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</si>
  <si>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</si>
  <si>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</si>
  <si>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</si>
  <si>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</si>
  <si>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</si>
  <si>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</si>
  <si>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</si>
  <si>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</si>
  <si>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</si>
  <si>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</si>
  <si>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</si>
  <si>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</si>
  <si>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</si>
  <si>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</si>
  <si>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</si>
  <si>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</si>
  <si>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</si>
  <si>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</si>
  <si>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</si>
  <si>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</si>
  <si>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</si>
  <si>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</si>
  <si>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</si>
  <si>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</si>
  <si>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</si>
  <si>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</si>
  <si>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</si>
  <si>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</si>
  <si>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</si>
  <si>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</si>
  <si>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</si>
  <si>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</si>
  <si>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</si>
  <si>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</si>
  <si>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</si>
  <si>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</si>
  <si>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</si>
  <si>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</si>
  <si>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</si>
  <si>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</si>
  <si>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</si>
  <si>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</si>
  <si>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</si>
  <si>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</si>
  <si>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</si>
  <si>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</si>
  <si>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</si>
  <si>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</si>
  <si>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</si>
  <si>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</si>
  <si>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</si>
  <si>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</si>
  <si>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</si>
  <si>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</si>
  <si>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</si>
  <si>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</si>
  <si>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</si>
  <si>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</si>
  <si>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</si>
  <si>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</si>
  <si>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</si>
  <si>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</si>
  <si>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</si>
  <si>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</si>
  <si>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</si>
  <si>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</si>
  <si>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</si>
  <si>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</si>
  <si>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</si>
  <si>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</si>
  <si>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</si>
  <si>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</si>
  <si>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</si>
  <si>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</si>
  <si>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</si>
  <si>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</si>
  <si>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</si>
  <si>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</si>
  <si>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</si>
  <si>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</si>
  <si>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</si>
  <si>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</si>
  <si>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</si>
  <si>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</si>
  <si>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</si>
  <si>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</si>
  <si>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</si>
  <si>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</si>
  <si>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</si>
  <si>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</si>
  <si>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</si>
  <si>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</si>
  <si>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</si>
  <si>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</si>
  <si>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</si>
  <si>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</si>
  <si>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</si>
  <si>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</si>
  <si>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</si>
  <si>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</si>
  <si>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</si>
  <si>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</si>
  <si>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</si>
  <si>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</si>
  <si>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</si>
  <si>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</si>
  <si>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</si>
  <si>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</si>
  <si>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</si>
  <si>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</si>
  <si>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</si>
  <si>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</si>
  <si>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</si>
  <si>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</si>
  <si>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</si>
  <si>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</si>
  <si>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</si>
  <si>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</si>
  <si>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</si>
  <si>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</si>
  <si>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</si>
  <si>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</si>
  <si>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</si>
  <si>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</si>
  <si>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</si>
  <si>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</si>
  <si>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</si>
  <si>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</si>
  <si>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</si>
  <si>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</si>
  <si>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</si>
  <si>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</si>
  <si>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</si>
  <si>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</si>
  <si>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</si>
  <si>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</si>
  <si>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</si>
  <si>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</si>
  <si>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</si>
  <si>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</si>
  <si>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</si>
  <si>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</si>
  <si>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</si>
  <si>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</si>
  <si>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</si>
  <si>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</si>
  <si>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</si>
  <si>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</si>
  <si>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</si>
  <si>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</si>
  <si>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</si>
  <si>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</si>
  <si>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</si>
  <si>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</si>
  <si>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</si>
  <si>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</si>
  <si>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</si>
  <si>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</si>
  <si>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</si>
  <si>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</si>
  <si>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</si>
  <si>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</si>
  <si>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</si>
  <si>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</si>
  <si>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</si>
  <si>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</si>
  <si>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</si>
  <si>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</si>
  <si>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</si>
  <si>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</si>
  <si>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</si>
  <si>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</si>
  <si>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</si>
  <si>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</si>
  <si>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</si>
  <si>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</si>
  <si>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</si>
  <si>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</si>
  <si>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</si>
  <si>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</si>
  <si>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</si>
  <si>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</si>
  <si>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</si>
  <si>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</si>
  <si>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</si>
  <si>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</si>
  <si>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</si>
  <si>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</si>
  <si>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</si>
  <si>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</si>
  <si>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</si>
  <si>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</si>
  <si>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</si>
  <si>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</si>
  <si>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</si>
  <si>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</si>
  <si>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</si>
  <si>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</si>
  <si>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</si>
  <si>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</si>
  <si>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</si>
  <si>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</si>
  <si>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</si>
  <si>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</si>
  <si>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</si>
  <si>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</si>
  <si>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</si>
  <si>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</si>
  <si>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</si>
  <si>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</si>
  <si>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</si>
  <si>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</si>
  <si>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</si>
  <si>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</si>
  <si>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</si>
  <si>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</si>
  <si>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</si>
  <si>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</si>
  <si>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</si>
  <si>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</si>
  <si>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</si>
  <si>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</si>
  <si>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</si>
  <si>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</si>
  <si>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</si>
  <si>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</si>
  <si>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</si>
  <si>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</si>
  <si>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</si>
  <si>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</si>
  <si>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</si>
  <si>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</si>
  <si>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</si>
  <si>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</si>
  <si>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</si>
  <si>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</si>
  <si>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</si>
  <si>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</si>
  <si>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</si>
  <si>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</si>
  <si>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</si>
  <si>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</si>
  <si>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</si>
  <si>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</si>
  <si>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</si>
  <si>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</si>
  <si>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</si>
  <si>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</si>
  <si>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</si>
  <si>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</si>
  <si>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</si>
  <si>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</si>
  <si>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</si>
  <si>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</si>
  <si>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</si>
  <si>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</si>
  <si>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</si>
  <si>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</si>
  <si>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</si>
  <si>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</si>
  <si>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</si>
  <si>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</si>
  <si>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</si>
  <si>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</si>
  <si>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</si>
  <si>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</si>
  <si>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</si>
  <si>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</si>
  <si>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</si>
  <si>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</si>
  <si>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</si>
  <si>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</si>
  <si>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</si>
  <si>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</si>
  <si>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</si>
  <si>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</si>
  <si>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</si>
  <si>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</si>
  <si>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</si>
  <si>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</si>
  <si>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</si>
  <si>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</si>
  <si>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</si>
  <si>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</si>
  <si>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</si>
  <si>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</si>
  <si>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</si>
  <si>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</si>
  <si>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</si>
  <si>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</si>
  <si>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</si>
  <si>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</si>
  <si>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</si>
  <si>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</si>
  <si>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</si>
  <si>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</si>
  <si>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</si>
  <si>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</si>
  <si>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</si>
  <si>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</si>
  <si>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</si>
  <si>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</si>
  <si>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</si>
  <si>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</si>
  <si>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</si>
  <si>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</si>
  <si>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</si>
  <si>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</si>
  <si>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</si>
  <si>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</si>
  <si>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</si>
  <si>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</si>
  <si>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</si>
  <si>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</si>
  <si>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</si>
  <si>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</si>
  <si>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</si>
  <si>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</si>
  <si>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</si>
  <si>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</si>
  <si>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</si>
  <si>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</si>
  <si>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</si>
  <si>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</si>
  <si>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</si>
  <si>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</si>
  <si>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</si>
  <si>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</si>
  <si>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</si>
  <si>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</si>
  <si>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</si>
  <si>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</si>
  <si>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</si>
  <si>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</si>
  <si>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</si>
  <si>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</si>
  <si>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</si>
  <si>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</si>
  <si>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</si>
  <si>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</si>
  <si>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</si>
  <si>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</si>
  <si>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</si>
  <si>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</si>
  <si>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</si>
  <si>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</si>
  <si>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</si>
  <si>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</si>
  <si>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</si>
  <si>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</si>
  <si>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</si>
  <si>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</si>
  <si>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</si>
  <si>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</si>
  <si>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</si>
  <si>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</si>
  <si>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</si>
  <si>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</si>
  <si>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</si>
  <si>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</si>
  <si>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</si>
  <si>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</si>
  <si>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</si>
  <si>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</si>
  <si>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</si>
  <si>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</si>
  <si>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</si>
  <si>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</si>
  <si>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</si>
  <si>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</si>
  <si>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</si>
  <si>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</si>
  <si>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</si>
  <si>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</si>
  <si>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</si>
  <si>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</si>
  <si>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</si>
  <si>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</si>
  <si>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</si>
  <si>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</si>
  <si>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</si>
  <si>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</si>
  <si>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</si>
  <si>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</si>
  <si>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</si>
  <si>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</si>
  <si>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</si>
  <si>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</si>
  <si>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</si>
  <si>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</si>
  <si>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</si>
  <si>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</si>
  <si>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</si>
  <si>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</si>
  <si>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</si>
  <si>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</si>
  <si>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</si>
  <si>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</si>
  <si>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</si>
  <si>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</si>
  <si>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</si>
  <si>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</si>
  <si>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</si>
  <si>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</si>
  <si>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</si>
  <si>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</si>
  <si>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</si>
  <si>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</si>
  <si>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</si>
  <si>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</si>
  <si>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</si>
  <si>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</si>
  <si>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</si>
  <si>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</si>
  <si>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</si>
  <si>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</si>
  <si>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</si>
  <si>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</si>
  <si>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</si>
  <si>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</si>
  <si>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</si>
  <si>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</si>
  <si>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</si>
  <si>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</si>
  <si>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</si>
  <si>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</si>
  <si>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</si>
  <si>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</si>
  <si>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</si>
  <si>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</si>
  <si>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</si>
  <si>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</si>
  <si>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</si>
  <si>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</si>
  <si>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</si>
  <si>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</si>
  <si>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</si>
  <si>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</si>
  <si>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</si>
  <si>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</si>
  <si>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</si>
  <si>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</si>
  <si>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</si>
  <si>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</si>
  <si>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</si>
  <si>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</si>
  <si>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</si>
  <si>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</si>
  <si>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</si>
  <si>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</si>
  <si>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</si>
  <si>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</si>
  <si>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</si>
  <si>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</si>
  <si>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</si>
  <si>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</si>
  <si>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</si>
  <si>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</si>
  <si>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</si>
  <si>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</si>
  <si>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</si>
  <si>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</si>
  <si>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</si>
  <si>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</si>
  <si>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</si>
  <si>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</si>
  <si>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</si>
  <si>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</si>
  <si>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</si>
  <si>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</si>
  <si>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</si>
  <si>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</si>
  <si>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</si>
  <si>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</si>
  <si>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</si>
  <si>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</si>
  <si>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</si>
  <si>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</si>
  <si>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</si>
  <si>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</si>
  <si>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</si>
  <si>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</si>
  <si>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</si>
  <si>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</si>
  <si>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</si>
  <si>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</si>
  <si>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</si>
  <si>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</si>
  <si>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</si>
  <si>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</si>
  <si>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</si>
  <si>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</si>
  <si>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</si>
  <si>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</si>
  <si>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</si>
  <si>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</si>
  <si>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</si>
  <si>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</si>
  <si>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</si>
  <si>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</si>
  <si>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</si>
  <si>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</si>
  <si>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</si>
  <si>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</si>
  <si>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</si>
  <si>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</si>
  <si>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</si>
  <si>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</si>
  <si>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</si>
  <si>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</si>
  <si>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</si>
  <si>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</si>
  <si>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</si>
  <si>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</si>
  <si>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</si>
  <si>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</si>
  <si>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</si>
  <si>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</si>
  <si>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</si>
  <si>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</si>
  <si>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</si>
  <si>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</si>
  <si>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</si>
  <si>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</si>
  <si>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</si>
  <si>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</si>
  <si>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</si>
  <si>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</si>
  <si>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</si>
  <si>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</si>
  <si>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</si>
  <si>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</si>
  <si>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</si>
  <si>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</si>
  <si>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</si>
  <si>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</si>
  <si>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</si>
  <si>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</si>
  <si>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</si>
  <si>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</si>
  <si>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</si>
  <si>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</si>
  <si>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</si>
  <si>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</si>
  <si>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</si>
  <si>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</si>
  <si>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</si>
  <si>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</si>
  <si>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</si>
  <si>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</si>
  <si>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</si>
  <si>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</si>
  <si>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</si>
  <si>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</si>
  <si>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</si>
  <si>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</si>
  <si>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</si>
  <si>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</si>
  <si>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</si>
  <si>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</si>
  <si>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</si>
  <si>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</si>
  <si>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</si>
  <si>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</si>
  <si>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</si>
  <si>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</si>
  <si>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</si>
  <si>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</si>
  <si>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</si>
  <si>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</si>
  <si>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</si>
  <si>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</si>
  <si>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</si>
  <si>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</si>
  <si>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</si>
  <si>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</si>
  <si>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</si>
  <si>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</si>
  <si>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</si>
  <si>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</si>
  <si>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</si>
  <si>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</si>
  <si>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</si>
  <si>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</si>
  <si>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</si>
  <si>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</si>
  <si>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</si>
  <si>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</si>
  <si>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</si>
  <si>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</si>
  <si>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</si>
  <si>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</si>
  <si>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</si>
  <si>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</si>
  <si>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</si>
  <si>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</si>
  <si>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</si>
  <si>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</si>
  <si>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</si>
  <si>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</si>
  <si>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</si>
  <si>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</si>
  <si>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</si>
  <si>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</si>
  <si>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</si>
  <si>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</si>
  <si>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</si>
  <si>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</si>
  <si>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</si>
  <si>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</si>
  <si>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</si>
  <si>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</si>
  <si>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</si>
  <si>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</si>
  <si>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</si>
  <si>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</si>
  <si>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</si>
  <si>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</si>
  <si>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</si>
  <si>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</si>
  <si>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</si>
  <si>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</si>
  <si>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</si>
  <si>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</si>
  <si>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</si>
  <si>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</si>
  <si>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</si>
  <si>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</si>
  <si>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</si>
  <si>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</si>
  <si>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</si>
  <si>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</si>
  <si>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</si>
  <si>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</si>
  <si>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</si>
  <si>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</si>
  <si>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</si>
  <si>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</si>
  <si>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</si>
  <si>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</si>
  <si>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</si>
  <si>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</si>
  <si>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</si>
  <si>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</si>
  <si>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</si>
  <si>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</si>
  <si>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</si>
  <si>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</si>
  <si>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</si>
  <si>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</si>
  <si>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</si>
  <si>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</si>
  <si>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</si>
  <si>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</si>
  <si>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</si>
  <si>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</si>
  <si>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</si>
  <si>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</si>
  <si>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</si>
  <si>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</si>
  <si>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</si>
  <si>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</si>
  <si>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</si>
  <si>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</si>
  <si>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</si>
  <si>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</si>
  <si>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</si>
  <si>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</si>
  <si>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</si>
  <si>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</si>
  <si>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</si>
  <si>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</si>
  <si>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</si>
  <si>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</si>
  <si>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</si>
  <si>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</si>
  <si>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</si>
  <si>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</si>
  <si>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</si>
  <si>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</si>
  <si>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</si>
  <si>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</si>
  <si>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</si>
  <si>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</si>
  <si>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</si>
  <si>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</si>
  <si>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</si>
  <si>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</si>
  <si>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</si>
  <si>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</si>
  <si>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</si>
  <si>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</si>
  <si>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</si>
  <si>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</si>
  <si>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</si>
  <si>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</si>
  <si>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</si>
  <si>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</si>
  <si>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</si>
  <si>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</si>
  <si>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</si>
  <si>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</si>
  <si>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</si>
  <si>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</si>
  <si>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</si>
  <si>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</si>
  <si>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</si>
  <si>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</si>
  <si>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</si>
  <si>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</si>
  <si>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</si>
  <si>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</si>
  <si>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</si>
  <si>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</si>
  <si>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</si>
  <si>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</si>
  <si>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</si>
  <si>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</si>
  <si>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</si>
  <si>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</si>
  <si>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</si>
  <si>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</si>
  <si>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</si>
  <si>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</si>
  <si>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</si>
  <si>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</si>
  <si>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</si>
  <si>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</si>
  <si>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</si>
  <si>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</si>
  <si>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</si>
  <si>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</si>
  <si>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</si>
  <si>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</si>
  <si>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</si>
  <si>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</si>
  <si>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</si>
  <si>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</si>
  <si>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</si>
  <si>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</si>
  <si>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</si>
  <si>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</si>
  <si>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</si>
  <si>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</si>
  <si>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</si>
  <si>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</si>
  <si>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</si>
  <si>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</si>
  <si>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</si>
  <si>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</si>
  <si>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</si>
  <si>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</si>
  <si>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</si>
  <si>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</si>
  <si>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</si>
  <si>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</si>
  <si>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</si>
  <si>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</si>
  <si>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</si>
  <si>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</si>
  <si>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</si>
  <si>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</si>
  <si>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</si>
  <si>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</si>
  <si>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</si>
  <si>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</si>
  <si>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</si>
  <si>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</si>
  <si>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</si>
  <si>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</si>
  <si>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</si>
  <si>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</si>
  <si>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</si>
  <si>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</si>
  <si>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</si>
  <si>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</si>
  <si>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</si>
  <si>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</si>
  <si>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</si>
  <si>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</si>
  <si>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</si>
  <si>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</si>
  <si>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</si>
  <si>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</si>
  <si>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</si>
  <si>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</si>
  <si>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</si>
  <si>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</si>
  <si>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</si>
  <si>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</si>
  <si>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</si>
  <si>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</si>
  <si>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</si>
  <si>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</si>
  <si>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</si>
  <si>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</si>
  <si>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</si>
  <si>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</si>
  <si>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</si>
  <si>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</si>
  <si>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</si>
  <si>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</si>
  <si>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</si>
  <si>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</si>
  <si>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</si>
  <si>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</si>
  <si>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</si>
  <si>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</si>
  <si>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</si>
  <si>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</si>
  <si>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</si>
  <si>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</si>
  <si>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</si>
  <si>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</si>
  <si>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</si>
  <si>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</si>
  <si>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</si>
  <si>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</si>
  <si>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</si>
  <si>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</si>
  <si>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</si>
  <si>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</si>
  <si>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</si>
  <si>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</si>
  <si>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</si>
  <si>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</si>
  <si>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</si>
  <si>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</si>
  <si>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</si>
  <si>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</si>
  <si>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</si>
  <si>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</si>
  <si>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</si>
  <si>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</si>
  <si>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</si>
  <si>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</si>
  <si>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</si>
  <si>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</si>
  <si>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</si>
  <si>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</si>
  <si>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</si>
  <si>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</si>
  <si>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</si>
  <si>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</si>
  <si>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</si>
  <si>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</si>
  <si>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</si>
  <si>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</si>
  <si>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</si>
  <si>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</si>
  <si>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</si>
  <si>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</si>
  <si>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</si>
  <si>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</si>
  <si>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</si>
  <si>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</si>
  <si>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</si>
  <si>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</si>
  <si>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</si>
  <si>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</si>
  <si>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</si>
  <si>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</si>
  <si>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</si>
  <si>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</si>
  <si>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</si>
  <si>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</si>
  <si>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</si>
  <si>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</si>
  <si>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</si>
  <si>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</si>
  <si>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</si>
  <si>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</si>
  <si>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</si>
  <si>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</si>
  <si>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</si>
  <si>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</si>
  <si>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</si>
  <si>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</si>
  <si>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</si>
  <si>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</si>
  <si>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</si>
  <si>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</si>
  <si>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</si>
  <si>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</si>
  <si>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</si>
  <si>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</si>
  <si>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</si>
  <si>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</si>
  <si>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</si>
  <si>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</si>
  <si>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</si>
  <si>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</si>
  <si>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</si>
  <si>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</si>
  <si>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</si>
  <si>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</si>
  <si>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</si>
  <si>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</si>
  <si>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</si>
  <si>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</si>
  <si>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</si>
  <si>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</si>
  <si>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</si>
  <si>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</si>
  <si>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</si>
  <si>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</si>
  <si>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</si>
  <si>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</si>
  <si>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</si>
  <si>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</si>
  <si>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</si>
  <si>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</si>
  <si>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</si>
  <si>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</si>
  <si>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</si>
  <si>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</si>
  <si>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</si>
  <si>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</si>
  <si>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</si>
  <si>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</si>
  <si>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</si>
  <si>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</si>
  <si>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</si>
  <si>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</si>
  <si>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</si>
  <si>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</si>
  <si>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</si>
  <si>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</si>
  <si>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</si>
  <si>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</si>
  <si>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</si>
  <si>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</si>
  <si>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</si>
  <si>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</si>
  <si>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</si>
  <si>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</si>
  <si>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</si>
  <si>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</si>
  <si>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</si>
  <si>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</si>
  <si>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</si>
  <si>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</si>
  <si>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</si>
  <si>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</si>
  <si>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</si>
  <si>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</si>
  <si>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</si>
  <si>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</si>
  <si>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</si>
  <si>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</si>
  <si>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</si>
  <si>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</si>
  <si>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</si>
  <si>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</si>
  <si>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</si>
  <si>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</si>
  <si>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</si>
  <si>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</si>
  <si>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</si>
  <si>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</si>
  <si>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</si>
  <si>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</si>
  <si>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</si>
  <si>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</si>
  <si>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</si>
  <si>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</si>
  <si>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</si>
  <si>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</si>
  <si>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</si>
  <si>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</si>
  <si>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</si>
  <si>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</si>
  <si>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</si>
  <si>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</si>
  <si>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</si>
  <si>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</si>
  <si>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</si>
  <si>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</si>
  <si>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</si>
  <si>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</si>
  <si>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</si>
  <si>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</si>
  <si>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</si>
  <si>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</si>
  <si>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</si>
  <si>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</si>
  <si>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</si>
  <si>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</si>
  <si>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</si>
  <si>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</si>
  <si>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</si>
  <si>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</si>
  <si>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</si>
  <si>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</si>
  <si>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</si>
  <si>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</si>
  <si>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</si>
  <si>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</si>
  <si>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</si>
  <si>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</si>
  <si>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</si>
  <si>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</si>
  <si>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</si>
  <si>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</si>
  <si>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</si>
  <si>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</si>
  <si>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</si>
  <si>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</si>
  <si>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</si>
  <si>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</si>
  <si>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</si>
  <si>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</si>
  <si>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</si>
  <si>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</si>
  <si>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</si>
  <si>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</si>
  <si>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</si>
  <si>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</si>
  <si>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</si>
  <si>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</si>
  <si>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</si>
  <si>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</si>
  <si>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</si>
  <si>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</si>
  <si>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</si>
  <si>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</si>
  <si>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</si>
  <si>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</si>
  <si>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</si>
  <si>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</si>
  <si>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</si>
  <si>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</si>
  <si>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</si>
  <si>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</si>
  <si>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</si>
  <si>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</si>
  <si>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</si>
  <si>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</si>
  <si>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</si>
  <si>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</si>
  <si>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</si>
  <si>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</si>
  <si>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</si>
  <si>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</si>
  <si>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</si>
  <si>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</si>
  <si>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</si>
  <si>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</si>
  <si>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</si>
  <si>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</si>
  <si>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</si>
  <si>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</si>
  <si>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</si>
  <si>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</si>
  <si>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</si>
  <si>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</si>
  <si>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</si>
  <si>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</si>
  <si>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</si>
  <si>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</si>
  <si>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</si>
  <si>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</si>
  <si>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</si>
  <si>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</si>
  <si>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</si>
  <si>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</si>
  <si>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</si>
  <si>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</si>
  <si>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</si>
  <si>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</si>
  <si>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</si>
  <si>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</si>
  <si>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</si>
  <si>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</si>
  <si>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</si>
  <si>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</si>
  <si>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</si>
  <si>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</si>
  <si>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</si>
  <si>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</si>
  <si>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</si>
  <si>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</si>
  <si>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</si>
  <si>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</si>
  <si>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</si>
  <si>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</si>
  <si>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</si>
  <si>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</si>
  <si>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</si>
  <si>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</si>
  <si>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</si>
  <si>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</si>
  <si>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</si>
  <si>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</si>
  <si>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</si>
  <si>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</si>
  <si>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</si>
  <si>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</si>
  <si>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</si>
  <si>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</si>
  <si>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</si>
  <si>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</si>
  <si>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</si>
  <si>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</si>
  <si>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</si>
  <si>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</si>
  <si>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</si>
  <si>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</si>
  <si>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</si>
  <si>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</si>
  <si>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</si>
  <si>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</si>
  <si>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</si>
  <si>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</si>
  <si>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</si>
  <si>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</si>
  <si>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</si>
  <si>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</si>
  <si>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</si>
  <si>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</si>
  <si>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</si>
  <si>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</si>
  <si>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</si>
  <si>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</si>
  <si>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</si>
  <si>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</si>
  <si>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</si>
  <si>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</si>
  <si>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</si>
  <si>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</si>
  <si>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</si>
  <si>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</si>
  <si>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</si>
  <si>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</si>
  <si>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</si>
  <si>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</si>
  <si>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</si>
  <si>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</si>
  <si>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</si>
  <si>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</si>
  <si>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</si>
  <si>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</si>
  <si>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</si>
  <si>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</si>
  <si>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</si>
  <si>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</si>
  <si>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</si>
  <si>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</si>
  <si>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</si>
  <si>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</si>
  <si>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</si>
  <si>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</si>
  <si>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</si>
  <si>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</si>
  <si>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</si>
  <si>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</si>
  <si>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</si>
  <si>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</si>
  <si>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</si>
  <si>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</si>
  <si>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</si>
  <si>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</si>
  <si>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</si>
  <si>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</si>
  <si>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</si>
  <si>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</si>
  <si>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</si>
  <si>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</si>
  <si>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</si>
  <si>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</si>
  <si>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</si>
  <si>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</si>
  <si>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</si>
  <si>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</si>
  <si>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</si>
  <si>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</si>
  <si>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</si>
  <si>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</si>
  <si>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</si>
  <si>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</si>
  <si>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</si>
  <si>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</si>
  <si>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</si>
  <si>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</si>
  <si>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</si>
  <si>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</si>
  <si>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</si>
  <si>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</si>
  <si>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</si>
  <si>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</si>
  <si>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</si>
  <si>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</si>
  <si>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</si>
  <si>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</si>
  <si>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</si>
  <si>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</si>
  <si>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</si>
  <si>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</si>
  <si>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</si>
  <si>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</si>
  <si>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</si>
  <si>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</si>
  <si>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</si>
  <si>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</si>
  <si>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</si>
  <si>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</si>
  <si>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</si>
  <si>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</si>
  <si>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</si>
  <si>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</si>
  <si>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</si>
  <si>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</si>
  <si>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</si>
  <si>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</si>
  <si>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</si>
  <si>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</si>
  <si>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</si>
  <si>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</si>
  <si>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</si>
  <si>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</si>
  <si>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</si>
  <si>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</si>
  <si>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</si>
  <si>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</si>
  <si>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</si>
  <si>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</si>
  <si>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</si>
  <si>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</si>
  <si>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</si>
  <si>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</si>
  <si>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</si>
  <si>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</si>
  <si>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</si>
  <si>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</si>
  <si>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</si>
  <si>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</si>
  <si>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</si>
  <si>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</si>
  <si>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</si>
  <si>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</si>
  <si>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</si>
  <si>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</si>
  <si>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</si>
  <si>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</si>
  <si>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</si>
  <si>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</si>
  <si>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</si>
  <si>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</si>
  <si>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</si>
  <si>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</si>
  <si>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</si>
  <si>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</si>
  <si>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</si>
  <si>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</si>
  <si>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</si>
  <si>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</si>
  <si>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</si>
  <si>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</si>
  <si>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</si>
  <si>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</si>
  <si>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</si>
  <si>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</si>
  <si>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</si>
  <si>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</si>
  <si>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</si>
  <si>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</si>
  <si>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</si>
  <si>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</si>
  <si>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</si>
  <si>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</si>
  <si>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</si>
  <si>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</si>
  <si>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</si>
  <si>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</si>
  <si>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</si>
  <si>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</si>
  <si>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</si>
  <si>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</si>
  <si>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</si>
  <si>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</si>
  <si>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</si>
  <si>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</si>
  <si>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</si>
  <si>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</si>
  <si>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</si>
  <si>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</si>
  <si>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</si>
  <si>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</si>
  <si>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</si>
  <si>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</si>
  <si>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</si>
  <si>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</si>
  <si>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</si>
  <si>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</si>
  <si>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</si>
  <si>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</si>
  <si>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</si>
  <si>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</si>
  <si>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</si>
  <si>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</si>
  <si>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</si>
  <si>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</si>
  <si>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</si>
  <si>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</si>
  <si>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</si>
  <si>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</si>
  <si>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</si>
  <si>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</si>
  <si>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</si>
  <si>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</si>
  <si>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</si>
  <si>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</si>
  <si>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</si>
  <si>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</si>
  <si>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</si>
  <si>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</si>
  <si>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</si>
  <si>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</si>
  <si>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</si>
  <si>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</si>
  <si>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</si>
  <si>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</si>
  <si>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</si>
  <si>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</si>
  <si>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</si>
  <si>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</si>
  <si>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</si>
  <si>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</si>
  <si>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</si>
  <si>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</si>
  <si>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</si>
  <si>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</si>
  <si>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</si>
  <si>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</si>
  <si>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</si>
  <si>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</si>
  <si>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</si>
  <si>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</si>
  <si>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</si>
  <si>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</si>
  <si>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</si>
  <si>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</si>
  <si>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</si>
  <si>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</si>
  <si>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</si>
  <si>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</si>
  <si>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</si>
  <si>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</si>
  <si>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</si>
  <si>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</si>
  <si>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</si>
  <si>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</si>
  <si>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</si>
  <si>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</si>
  <si>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</si>
  <si>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</si>
  <si>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</si>
  <si>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</si>
  <si>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</si>
  <si>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</si>
  <si>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</si>
  <si>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</si>
  <si>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</si>
  <si>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</si>
  <si>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</si>
  <si>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</si>
  <si>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</si>
  <si>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</si>
  <si>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</si>
  <si>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</si>
  <si>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</si>
  <si>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</si>
  <si>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</si>
  <si>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</si>
  <si>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</si>
  <si>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</si>
  <si>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</si>
  <si>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</si>
  <si>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</si>
  <si>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</si>
  <si>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</si>
  <si>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</si>
  <si>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</si>
  <si>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</si>
  <si>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</si>
  <si>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</si>
  <si>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</si>
  <si>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</si>
  <si>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</si>
  <si>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</si>
  <si>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</si>
  <si>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</si>
  <si>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</si>
  <si>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</si>
  <si>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</si>
  <si>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</si>
  <si>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</si>
  <si>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</si>
  <si>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</si>
  <si>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</si>
  <si>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</si>
  <si>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</si>
  <si>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</si>
  <si>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</si>
  <si>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</si>
  <si>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</si>
  <si>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</si>
  <si>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</si>
  <si>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</si>
  <si>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</si>
  <si>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</si>
  <si>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</si>
  <si>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</si>
  <si>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</si>
  <si>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</si>
  <si>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</si>
  <si>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</si>
  <si>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</si>
  <si>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</si>
  <si>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</si>
  <si>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</si>
  <si>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</si>
  <si>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</si>
  <si>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</si>
  <si>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</si>
  <si>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</si>
  <si>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</si>
  <si>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</si>
  <si>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</si>
  <si>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</si>
  <si>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</si>
  <si>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</si>
  <si>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</si>
  <si>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</si>
  <si>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</si>
  <si>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</si>
  <si>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</si>
  <si>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</si>
  <si>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</si>
  <si>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</si>
  <si>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</si>
  <si>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</si>
  <si>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</si>
  <si>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</si>
  <si>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</si>
  <si>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</si>
  <si>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</si>
  <si>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</si>
  <si>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</si>
  <si>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</si>
  <si>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</si>
  <si>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</si>
  <si>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</si>
  <si>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</si>
  <si>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</si>
  <si>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</si>
  <si>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</si>
  <si>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</si>
  <si>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</si>
  <si>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</si>
  <si>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</si>
  <si>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</si>
  <si>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</si>
  <si>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</si>
  <si>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</si>
  <si>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</si>
  <si>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</si>
  <si>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</si>
  <si>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</si>
  <si>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</si>
  <si>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</si>
  <si>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</si>
  <si>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</si>
  <si>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</si>
  <si>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</si>
  <si>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</si>
  <si>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</si>
  <si>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</si>
  <si>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</si>
  <si>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</si>
  <si>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</si>
  <si>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</si>
  <si>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</si>
  <si>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</si>
  <si>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</si>
  <si>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</si>
  <si>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</si>
  <si>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</si>
  <si>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</si>
  <si>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</si>
  <si>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</si>
  <si>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</si>
  <si>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</si>
  <si>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</si>
  <si>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</si>
  <si>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</si>
  <si>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</si>
  <si>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</si>
  <si>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</si>
  <si>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</si>
  <si>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</si>
  <si>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</si>
  <si>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</si>
  <si>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</si>
  <si>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</si>
  <si>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</si>
  <si>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</si>
  <si>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</si>
  <si>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</si>
  <si>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</si>
  <si>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</si>
  <si>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</si>
  <si>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</si>
  <si>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</si>
  <si>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</si>
  <si>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</si>
  <si>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</si>
  <si>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</si>
  <si>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</si>
  <si>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</si>
  <si>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</si>
  <si>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</si>
  <si>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</si>
  <si>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</si>
  <si>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</si>
  <si>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</si>
  <si>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</si>
  <si>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</si>
  <si>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</si>
  <si>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</si>
  <si>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</si>
  <si>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</si>
  <si>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</si>
  <si>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</si>
  <si>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</si>
  <si>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</si>
  <si>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</si>
  <si>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</si>
  <si>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</si>
  <si>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</si>
  <si>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</si>
  <si>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</si>
  <si>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</si>
  <si>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</si>
  <si>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</si>
  <si>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</si>
  <si>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</si>
  <si>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</si>
  <si>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</si>
  <si>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</si>
  <si>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</si>
  <si>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</si>
  <si>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</si>
  <si>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</si>
  <si>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</si>
  <si>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</si>
  <si>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</si>
  <si>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</si>
  <si>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</si>
  <si>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</si>
  <si>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</si>
  <si>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</si>
  <si>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</si>
  <si>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</si>
  <si>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</si>
  <si>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</si>
  <si>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</si>
  <si>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</si>
  <si>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</si>
  <si>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</si>
  <si>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</si>
  <si>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</si>
  <si>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</si>
  <si>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</si>
  <si>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</si>
  <si>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</si>
  <si>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</si>
  <si>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</si>
  <si>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</si>
  <si>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</si>
  <si>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</si>
  <si>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</si>
  <si>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</si>
  <si>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</si>
  <si>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</si>
  <si>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</si>
  <si>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</si>
  <si>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</si>
  <si>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</si>
  <si>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</si>
  <si>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</si>
  <si>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</si>
  <si>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</si>
  <si>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</si>
  <si>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</si>
  <si>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</si>
  <si>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</si>
  <si>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</si>
  <si>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</si>
  <si>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</si>
  <si>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</si>
  <si>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</si>
  <si>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</si>
  <si>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</si>
  <si>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</si>
  <si>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</si>
  <si>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</si>
  <si>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</si>
  <si>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</si>
  <si>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</si>
  <si>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</si>
  <si>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</si>
  <si>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</si>
  <si>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</si>
  <si>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</si>
  <si>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</si>
  <si>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</si>
  <si>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</si>
  <si>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</si>
  <si>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</si>
  <si>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</si>
  <si>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</si>
  <si>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</si>
  <si>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</si>
  <si>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</si>
  <si>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</si>
  <si>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</si>
  <si>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</si>
  <si>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</si>
  <si>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</si>
  <si>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</si>
  <si>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</si>
  <si>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</si>
  <si>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</si>
  <si>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</si>
  <si>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</si>
  <si>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</si>
  <si>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</si>
  <si>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</si>
  <si>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</si>
  <si>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</si>
  <si>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</si>
  <si>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</si>
  <si>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</si>
  <si>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</si>
  <si>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</si>
  <si>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</si>
  <si>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</si>
  <si>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</si>
  <si>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</si>
  <si>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</si>
  <si>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</si>
  <si>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</si>
  <si>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</si>
  <si>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</si>
  <si>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</si>
  <si>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</si>
  <si>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</si>
  <si>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</si>
  <si>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</si>
  <si>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</si>
  <si>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</si>
  <si>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</si>
  <si>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</si>
  <si>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</si>
  <si>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</si>
  <si>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</si>
  <si>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</si>
  <si>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</si>
  <si>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</si>
  <si>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</si>
  <si>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</si>
  <si>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</si>
  <si>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</si>
  <si>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</si>
  <si>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</si>
  <si>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</si>
  <si>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</si>
  <si>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</si>
  <si>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</si>
  <si>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</si>
  <si>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</si>
  <si>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</si>
  <si>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</si>
  <si>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</si>
  <si>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</si>
  <si>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</si>
  <si>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</si>
  <si>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</si>
  <si>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</si>
  <si>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</si>
  <si>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</si>
  <si>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</si>
  <si>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</si>
  <si>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</si>
  <si>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</si>
  <si>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</si>
  <si>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</si>
  <si>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</si>
  <si>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</si>
  <si>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</si>
  <si>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</si>
  <si>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</si>
  <si>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</si>
  <si>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</si>
  <si>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</si>
  <si>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</si>
  <si>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</si>
  <si>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</si>
  <si>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</si>
  <si>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</si>
  <si>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</si>
  <si>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</si>
  <si>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</si>
  <si>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</si>
  <si>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</si>
  <si>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</si>
  <si>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</si>
  <si>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</si>
  <si>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</si>
  <si>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</si>
  <si>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</si>
  <si>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</si>
  <si>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</si>
  <si>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</si>
  <si>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</si>
  <si>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</si>
  <si>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</si>
  <si>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</si>
  <si>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</si>
  <si>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</si>
  <si>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</si>
  <si>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</si>
  <si>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</si>
  <si>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</si>
  <si>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</si>
  <si>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</si>
  <si>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</si>
  <si>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</si>
  <si>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</si>
  <si>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</si>
  <si>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</si>
  <si>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</si>
  <si>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</si>
  <si>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</si>
  <si>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</si>
  <si>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</si>
  <si>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</si>
  <si>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</si>
  <si>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</si>
  <si>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</si>
  <si>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</si>
  <si>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</si>
  <si>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</si>
  <si>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</si>
  <si>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</si>
  <si>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</si>
  <si>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</si>
  <si>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</si>
  <si>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</si>
  <si>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</si>
  <si>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</si>
  <si>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</si>
  <si>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</si>
  <si>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</si>
  <si>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</si>
  <si>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</si>
  <si>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</si>
  <si>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</si>
  <si>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</si>
  <si>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</si>
  <si>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</si>
  <si>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</si>
  <si>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</si>
  <si>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</si>
  <si>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</si>
  <si>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</si>
  <si>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</si>
  <si>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</si>
  <si>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</si>
  <si>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</si>
  <si>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</si>
  <si>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</si>
  <si>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</si>
  <si>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</si>
  <si>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</si>
  <si>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</si>
  <si>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</si>
  <si>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</si>
  <si>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</si>
  <si>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</si>
  <si>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</si>
  <si>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</si>
  <si>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</si>
  <si>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</si>
  <si>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</si>
  <si>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</si>
  <si>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</si>
  <si>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</si>
  <si>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</si>
  <si>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</si>
  <si>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</si>
  <si>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</si>
  <si>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</si>
  <si>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</si>
  <si>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</si>
  <si>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</si>
  <si>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</si>
  <si>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</si>
  <si>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</si>
  <si>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</si>
  <si>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</si>
  <si>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</si>
  <si>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</si>
  <si>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</si>
  <si>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</si>
  <si>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</si>
  <si>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</si>
  <si>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</si>
  <si>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</si>
  <si>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</si>
  <si>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</si>
  <si>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</si>
  <si>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</si>
  <si>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</si>
  <si>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</si>
  <si>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</si>
  <si>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</si>
  <si>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</si>
  <si>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</si>
  <si>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</si>
  <si>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</si>
  <si>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</si>
  <si>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</si>
  <si>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</si>
  <si>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</si>
  <si>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</si>
  <si>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</si>
  <si>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</si>
  <si>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</si>
  <si>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</si>
  <si>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</si>
  <si>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</si>
  <si>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</si>
  <si>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</si>
  <si>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</si>
  <si>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</si>
  <si>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</si>
  <si>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</si>
  <si>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</si>
  <si>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</si>
  <si>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</si>
  <si>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</si>
  <si>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</si>
  <si>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</si>
  <si>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</si>
  <si>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</si>
  <si>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</si>
  <si>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</si>
  <si>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</si>
  <si>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</si>
  <si>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</si>
  <si>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</si>
  <si>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</si>
  <si>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</si>
  <si>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</si>
  <si>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</si>
  <si>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</si>
  <si>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</si>
  <si>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</si>
  <si>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</si>
  <si>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</si>
  <si>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</si>
  <si>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</si>
  <si>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</si>
  <si>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</si>
  <si>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</si>
  <si>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</si>
  <si>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</si>
  <si>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</si>
  <si>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</si>
  <si>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</si>
  <si>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</si>
  <si>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</si>
  <si>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</si>
  <si>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</si>
  <si>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</si>
  <si>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</si>
  <si>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</si>
  <si>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</si>
  <si>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</si>
  <si>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</si>
  <si>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</si>
  <si>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</si>
  <si>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</si>
  <si>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</si>
  <si>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</si>
  <si>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</si>
  <si>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</si>
  <si>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</si>
  <si>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</si>
  <si>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</si>
  <si>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</si>
  <si>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</si>
  <si>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</si>
  <si>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</si>
  <si>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</si>
  <si>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</si>
  <si>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</si>
  <si>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</si>
  <si>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</si>
  <si>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</si>
  <si>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</si>
  <si>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</si>
  <si>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</si>
  <si>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</si>
  <si>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</si>
  <si>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</si>
  <si>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</si>
  <si>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</si>
  <si>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</si>
  <si>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</si>
  <si>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</si>
  <si>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</si>
  <si>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</si>
  <si>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</si>
  <si>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</si>
  <si>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</si>
  <si>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</si>
  <si>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</si>
  <si>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</si>
  <si>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</si>
  <si>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</si>
  <si>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</si>
  <si>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</si>
  <si>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</si>
  <si>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</si>
  <si>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</si>
  <si>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</si>
  <si>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</si>
  <si>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</si>
  <si>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</si>
  <si>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</si>
  <si>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</si>
  <si>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</si>
  <si>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</si>
  <si>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</si>
  <si>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</si>
  <si>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</si>
  <si>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</si>
  <si>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</si>
  <si>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</si>
  <si>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</si>
  <si>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</si>
  <si>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</si>
  <si>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</si>
  <si>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</si>
  <si>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</si>
  <si>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</si>
  <si>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</si>
  <si>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</si>
  <si>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</si>
  <si>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</si>
  <si>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</si>
  <si>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</si>
  <si>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</si>
  <si>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</si>
  <si>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</si>
  <si>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</si>
  <si>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</si>
  <si>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</si>
  <si>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</si>
  <si>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</si>
  <si>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</si>
  <si>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</si>
  <si>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</si>
  <si>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</si>
  <si>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</si>
  <si>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</si>
  <si>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</si>
  <si>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</si>
  <si>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</si>
  <si>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</si>
  <si>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</si>
  <si>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</si>
  <si>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</si>
  <si>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</si>
  <si>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</si>
  <si>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</si>
  <si>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</si>
  <si>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</si>
  <si>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</si>
  <si>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</si>
  <si>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</si>
  <si>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</si>
  <si>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</si>
  <si>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</si>
  <si>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</si>
  <si>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</si>
  <si>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</si>
  <si>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</si>
  <si>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</si>
  <si>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</si>
  <si>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</si>
  <si>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</si>
  <si>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</si>
  <si>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</si>
  <si>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</si>
  <si>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</si>
  <si>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</si>
  <si>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</si>
  <si>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</si>
  <si>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</si>
  <si>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</si>
  <si>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</si>
  <si>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</si>
  <si>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</si>
  <si>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</si>
  <si>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</si>
  <si>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</si>
  <si>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</si>
  <si>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</si>
  <si>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</si>
  <si>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</si>
  <si>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</si>
  <si>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</si>
  <si>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</si>
  <si>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</si>
  <si>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</si>
  <si>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</si>
  <si>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</si>
  <si>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</si>
  <si>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</si>
  <si>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</si>
  <si>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</si>
  <si>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</si>
  <si>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</si>
  <si>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</si>
  <si>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</si>
  <si>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</si>
  <si>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</si>
  <si>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</si>
  <si>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</si>
  <si>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</si>
  <si>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</si>
  <si>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</si>
  <si>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</si>
  <si>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</si>
  <si>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</si>
  <si>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</si>
  <si>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</si>
  <si>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</si>
  <si>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</si>
  <si>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</si>
  <si>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</si>
  <si>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</si>
  <si>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</si>
  <si>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</si>
  <si>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</si>
  <si>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</si>
  <si>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</si>
  <si>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</si>
  <si>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</si>
  <si>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</si>
  <si>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</si>
  <si>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</si>
  <si>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</si>
  <si>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</si>
  <si>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</si>
  <si>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</si>
  <si>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</si>
  <si>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</si>
  <si>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</si>
  <si>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</si>
  <si>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</si>
  <si>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</si>
  <si>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</si>
  <si>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</si>
  <si>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</si>
  <si>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</si>
  <si>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</si>
  <si>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</si>
  <si>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</si>
  <si>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</si>
  <si>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</si>
  <si>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</si>
  <si>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</si>
  <si>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</si>
  <si>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</si>
  <si>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</si>
  <si>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</si>
  <si>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</si>
  <si>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</si>
  <si>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</si>
  <si>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</si>
  <si>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</si>
  <si>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</si>
  <si>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</si>
  <si>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</si>
  <si>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</si>
  <si>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</si>
  <si>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</si>
  <si>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</si>
  <si>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</si>
  <si>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</si>
  <si>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</si>
  <si>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</si>
  <si>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</si>
  <si>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</si>
  <si>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</si>
  <si>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</si>
  <si>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</si>
  <si>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</si>
  <si>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</si>
  <si>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</si>
  <si>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</si>
  <si>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</si>
  <si>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</si>
  <si>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</si>
  <si>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</si>
  <si>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</si>
  <si>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</si>
  <si>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</si>
  <si>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</si>
  <si>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</si>
  <si>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</si>
  <si>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</si>
  <si>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</si>
  <si>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</si>
  <si>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</si>
  <si>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</si>
  <si>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</si>
  <si>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</si>
  <si>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</si>
  <si>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</si>
  <si>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</si>
  <si>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</si>
  <si>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</si>
  <si>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</si>
  <si>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</si>
  <si>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</si>
  <si>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</si>
  <si>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</si>
  <si>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</si>
  <si>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</si>
  <si>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</si>
  <si>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</si>
  <si>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</si>
  <si>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</si>
  <si>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</si>
  <si>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</si>
  <si>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</si>
  <si>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</si>
  <si>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</si>
  <si>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</si>
  <si>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</si>
  <si>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</si>
  <si>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</si>
  <si>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</si>
  <si>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</si>
  <si>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</si>
  <si>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</si>
  <si>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</si>
  <si>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</si>
  <si>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</si>
  <si>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</si>
  <si>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</si>
  <si>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</si>
  <si>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</si>
  <si>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</si>
  <si>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</si>
  <si>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</si>
  <si>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</si>
  <si>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</si>
  <si>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</si>
  <si>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</si>
  <si>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</si>
  <si>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</si>
  <si>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</si>
  <si>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</si>
  <si>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</si>
  <si>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</si>
  <si>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</si>
  <si>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</si>
  <si>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</si>
  <si>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</si>
  <si>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</si>
  <si>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</si>
  <si>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</si>
  <si>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</si>
  <si>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</si>
  <si>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</si>
  <si>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</si>
  <si>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</si>
  <si>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</si>
  <si>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</si>
  <si>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</si>
  <si>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</si>
  <si>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</si>
  <si>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</si>
  <si>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</si>
  <si>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</si>
  <si>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</si>
  <si>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</si>
  <si>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</si>
  <si>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</si>
  <si>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</si>
  <si>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</si>
  <si>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</si>
  <si>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</si>
  <si>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</si>
  <si>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</si>
  <si>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</si>
  <si>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</si>
  <si>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</si>
  <si>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</si>
  <si>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</si>
  <si>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</si>
  <si>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</si>
  <si>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</si>
  <si>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</si>
  <si>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</si>
  <si>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</si>
  <si>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</si>
  <si>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</si>
  <si>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</si>
  <si>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</si>
  <si>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</si>
  <si>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</si>
  <si>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</si>
  <si>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</si>
  <si>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</si>
  <si>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</si>
  <si>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</si>
  <si>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</si>
  <si>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</si>
  <si>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</si>
  <si>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</si>
  <si>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</si>
  <si>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</si>
  <si>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</si>
  <si>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</si>
  <si>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</si>
  <si>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</si>
  <si>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</si>
  <si>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</si>
  <si>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</si>
  <si>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</si>
  <si>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</si>
  <si>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</si>
  <si>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</si>
  <si>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</si>
  <si>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</si>
  <si>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</si>
  <si>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</si>
  <si>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</si>
  <si>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</si>
  <si>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</si>
  <si>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</si>
  <si>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</si>
  <si>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</si>
  <si>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</si>
  <si>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</si>
  <si>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</si>
  <si>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</si>
  <si>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</si>
  <si>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</si>
  <si>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</si>
  <si>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</si>
  <si>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</si>
  <si>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</si>
  <si>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</si>
  <si>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</si>
  <si>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</si>
  <si>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</si>
  <si>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</si>
  <si>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</si>
  <si>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</si>
  <si>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</si>
  <si>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</si>
  <si>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</si>
  <si>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</si>
  <si>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</si>
  <si>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</si>
  <si>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</si>
  <si>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</si>
  <si>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</si>
  <si>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</si>
  <si>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</si>
  <si>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</si>
  <si>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</si>
  <si>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</si>
  <si>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</si>
  <si>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</si>
  <si>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PCM-20251125-00001642</t>
  </si>
  <si>
    <t xml:space="preserve">Major </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</si>
  <si>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</si>
  <si>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</si>
  <si>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</si>
  <si>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</si>
  <si>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</si>
  <si>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</si>
  <si>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</si>
  <si>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</si>
  <si>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</si>
  <si>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</si>
  <si>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</si>
  <si>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</si>
  <si>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</si>
  <si>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</si>
  <si>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</si>
  <si>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</si>
  <si>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</si>
  <si>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</si>
  <si>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</si>
  <si>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</si>
  <si>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</si>
  <si>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</si>
  <si>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</si>
  <si>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</si>
  <si>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</si>
  <si>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</si>
  <si>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</si>
  <si>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</si>
  <si>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</si>
  <si>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</si>
  <si>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</si>
  <si>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</si>
  <si>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</si>
  <si>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</si>
  <si>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</si>
  <si>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</si>
  <si>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</si>
  <si>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</si>
  <si>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</si>
  <si>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</si>
  <si>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</si>
  <si>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</si>
  <si>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</si>
  <si>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</si>
  <si>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</si>
  <si>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</si>
  <si>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</si>
  <si>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</si>
  <si>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</si>
  <si>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</si>
  <si>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</si>
  <si>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</si>
  <si>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</si>
  <si>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</si>
  <si>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</si>
  <si>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</si>
  <si>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</si>
  <si>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</si>
  <si>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</si>
  <si>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</si>
  <si>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</si>
  <si>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</si>
  <si>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</si>
  <si>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</si>
  <si>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</si>
  <si>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</si>
  <si>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</si>
  <si>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</si>
  <si>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</si>
  <si>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</si>
  <si>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</si>
  <si>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</si>
  <si>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</si>
  <si>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</si>
  <si>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</si>
  <si>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</si>
  <si>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</si>
  <si>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</si>
  <si>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</si>
  <si>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</si>
  <si>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</si>
  <si>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</si>
  <si>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</si>
  <si>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</si>
  <si>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</si>
  <si>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</si>
  <si>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</si>
  <si>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PCM-20251125-00001610</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</si>
  <si>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</si>
  <si>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</si>
  <si>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</si>
  <si>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</si>
  <si>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</si>
  <si>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</si>
  <si>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</si>
  <si>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</si>
  <si>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</si>
  <si>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</si>
  <si>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</si>
  <si>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PCM-20251125-00001549</t>
  </si>
  <si>
    <t xml:space="preserve">EM team at site </t>
  </si>
  <si>
    <t>PCM-20251125-00001548</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</si>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</sst>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3" dataDxfId="152" headerRowBorderDxfId="150" tableBorderDxfId="151" totalsRowBorderDxfId="149">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9" totalsRowShown="0" headerRowDxfId="44" dataDxfId="43" headerRowBorderDxfId="41" tableBorderDxfId="42" totalsRowBorderDxfId="40">
  <autoFilter ref="A1:L3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323.76880509259354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8705</v>
      </c>
      <c r="E3" s="148" t="s">
        <v>39024</v>
      </c>
      <c r="F3" s="131">
        <v>45986.712719907409</v>
      </c>
      <c r="G3" s="132">
        <f ca="1">IFERROR(NOW()-F3,"-")</f>
        <v>4.511111110332422E-3</v>
      </c>
      <c r="H3" s="131">
        <v>45986.707812499997</v>
      </c>
      <c r="I3" s="129" t="str">
        <f>IFERROR(VLOOKUP(D3,DB!A:F,6,0),"")</f>
        <v>Power Cube</v>
      </c>
      <c r="J3" s="129" t="str">
        <f>IFERROR(VLOOKUP(D3,DB!A:G,7,0),"")</f>
        <v>No BB Design+Weak</v>
      </c>
      <c r="K3" s="133" t="s">
        <v>39025</v>
      </c>
      <c r="L3" s="134" t="str">
        <f>IFERROR(VLOOKUP(D3,DB!A:I,9,0),"")</f>
        <v>Latis</v>
      </c>
    </row>
    <row r="4" spans="1:15" ht="15" customHeight="1">
      <c r="A4" s="128"/>
      <c r="B4" s="129" t="str">
        <f>IFERROR(VLOOKUP(D4,DB!A:K,11,0),"")</f>
        <v/>
      </c>
      <c r="C4" s="129"/>
      <c r="D4" s="127"/>
      <c r="E4" s="130"/>
      <c r="F4" s="131"/>
      <c r="G4" s="132">
        <f ca="1">IFERROR(NOW()-F4,"-")</f>
        <v>45986.71723101852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45986.71723101852</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45986.71723101852</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45986.71723101852</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45986.71723101852</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45986.71723101852</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45986.71723101852</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45986.71723101852</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45986.71723101852</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45986.71723101852</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45986.71723101852</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45986.71723101852</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45986.71723101852</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45986.71723101852</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45986.71723101852</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45986.71723101852</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45986.71723101852</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45986.71723101852</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45986.71723101852</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45986.71723101852</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45986.71723101852</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45986.71723101852</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45986.71723101852</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45986.71723101852</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45986.71723101852</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45986.71723101852</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45986.71723101852</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45986.71723101852</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45986.71723101852</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45986.71723101852</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45986.71723101852</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45986.71723101852</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45986.71723101852</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45986.71723101852</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45986.71723101852</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45986.71723101852</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45986.71723101852</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45986.71723101852</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45986.71723101852</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45986.71723101852</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45986.71723101852</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45986.71723101852</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45986.71723101852</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45986.71723101852</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45986.71723101852</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45986.71723101852</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45986.71723101852</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45986.71723101852</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45986.71723101852</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45986.71723101852</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45986.71723101852</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45986.71723101852</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45986.71723101852</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45986.71723101852</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45986.71723101852</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5A3D5474-7665-43B7-A4B7-4A52D55D68FB}"/>
    </customSheetView>
  </customSheetViews>
  <dataValidations count="2">
    <dataValidation allowBlank="1" showInputMessage="1" showErrorMessage="1" sqref="E1" xr:uid="{5DBA255D-CDD9-49FB-AD3C-AF70AB4EE696}"/>
    <dataValidation type="list" allowBlank="1" showInputMessage="1" showErrorMessage="1" sqref="E2 E4: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161.7173930555582</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2.3298120370382094</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45986.71723101852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45986.71723101852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45986.71723101852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45986.71723101852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45986.71723101852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45986.71723101852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45986.71723101852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45986.71723101852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45986.71723101852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45986.71723101852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45986.71723101852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45986.71723101852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45986.71723101852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45986.71723101852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45986.71723101852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45986.71723101852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45986.71723101852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45986.71723101852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45986.71723101852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45986.71723101852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45986.71723101852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45986.71723101852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45986.71723101852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45986.71723101852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45986.71723101852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45986.71723101852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45986.71723101852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45986.71723101852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45986.71723101852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45986.71723101852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45986.71723101852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45986.71723101852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45986.71723101852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45986.71723101852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45986.71723101852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45986.71723101852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45986.71723101852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45986.71723101852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45986.71723101852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45986.71723101852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45986.71723101852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45986.71723101852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45986.71723101852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45986.71723101852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45986.71723101852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45986.71723101852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45986.71723101852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45986.71723101852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45986.71723101852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45986.71723101852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45986.71723101852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45986.71723101852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45986.71723101852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45986.71723101852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45986.71723101852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45986.71723101852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45986.71723101852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45986.71723101852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45986.71723101852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45986.71723101852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45986.71723101852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45986.71723101852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45986.71723101852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45986.71723101852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45986.71723101852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45986.71723101852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45986.71723101852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45986.71723101852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45986.71723101852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45986.71723101852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45986.71723101852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45986.71723101852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45986.71723101852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45986.71723101852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45986.71723101852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45986.71723101852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45986.71723101852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45986.71723101852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45986.71723101852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45986.71723101852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45986.71723101852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45986.71723101852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45986.71723101852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45986.71723101852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45986.71723101852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45986.71723101852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45986.71723101852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45986.71723101852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45986.71723101852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45986.71723101852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45986.71723101852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45986.71723101852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45986.71723101852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45986.71723101852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45986.71723101852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45986.71723101852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45986.71723101852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45986.71723101852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45986.71723101852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45986.71723101852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45986.71723101852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45986.71723101852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45986.71723101852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45986.71723101852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45986.71723101852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45986.71723101852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45986.71723101852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45986.71723101852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45986.71723101852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45986.71723101852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45986.71723101852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45986.71723101852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45986.71723101852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45986.71723101852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45986.71723101852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45986.71723101852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45986.71723101852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45986.71723101852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45986.71723101852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45986.71723101852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45986.71723101852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45986.71723101852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45986.71723101852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45986.71723101852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45986.71723101852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45986.71723101852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45986.71723101852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45986.71723101852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45986.71723101852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45986.71723101852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45986.71723101852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45986.71723101852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45986.71723101852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45986.71723101852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45986.71723101852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45986.71723101852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45986.71723101852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45986.71723101852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45986.71723101852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45986.71723101852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45986.71723101852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45986.71723101852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45986.71723101852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45986.71723101852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45986.71723101852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45986.71723101852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45986.71723101852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45986.71723101852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45986.71723101852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45986.71723101852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45986.71723101852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45986.71723101852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45986.71723101852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45986.71723101852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45986.71723101852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45986.71723101852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45986.71723101852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45986.71723101852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45986.71723101852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45986.71723101852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45986.71723101852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45986.71723101852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45986.71723101852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45986.71723101852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45986.71723101852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45986.71723101852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45986.71723101852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45986.71723101852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45986.71723101852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45986.71723101852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45986.71723101852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45986.71723101852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45986.71723101852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45986.71723101852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45986.71723101852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45986.71723101852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45986.71723101852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45986.71723101852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45986.71723101852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45986.71723101852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45986.71723101852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45986.71723101852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45986.71723101852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45986.71723101852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45986.71723101852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45986.71723101852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45986.71723101852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45986.71723101852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45986.71723101852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45986.71723101852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45986.71723101852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45986.71723101852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45986.71723101852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45986.71723101852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45986.71723101852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45986.71723101852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45986.71723101852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45986.71723101852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45986.71723101852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45986.71723101852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45986.71723101852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45986.71723101852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45986.71723101852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45986.71723101852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45986.71723101852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45986.71723101852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45986.71723101852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45986.71723101852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45986.71723101852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45986.71723101852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45986.71723101852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45986.71723101852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45986.71723101852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45986.71723101852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45986.71723101852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45986.71723101852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45986.71723101852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45986.71723101852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45986.71723101852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45986.71723101852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45986.71723101852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45986.71723101852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45986.71723101852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45986.71723101852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45986.71723101852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45986.71723101852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45986.71723101852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45986.71723101852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45986.71723101852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45986.71723101852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45986.71723101852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45986.71723101852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45986.71723101852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45986.71723101852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45986.71723101852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45986.71723101852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45986.71723101852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45986.71723101852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45986.71723101852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45986.71723101852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45986.71723101852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45986.71723101852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45986.71723101852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45986.71723101852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45986.71723101852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45986.71723101852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45986.71723101852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45986.71723101852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45986.71723101852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45986.71723101852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45986.71723101852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45986.71723101852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45986.71723101852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45986.71723101852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45986.71723101852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45986.71723101852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45986.71723101852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45986.71723101852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45986.71723101852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45986.71723101852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45986.71723101852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45986.71723101852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45986.71723101852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45986.71723101852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45986.71723101852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45986.71723101852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45986.71723101852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45986.71723101852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45986.71723101852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45986.71723101852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45986.71723101852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45986.71723101852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45986.71723101852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45986.71723101852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45986.71723101852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45986.71723101852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45986.71723101852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45986.71723101852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45986.71723101852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45986.71723101852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45986.71723101852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45986.71723101852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45986.71723101852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45986.71723101852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45986.71723101852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45986.71723101852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45986.71723101852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45986.71723101852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45986.71723101852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45986.71723101852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45986.71723101852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45986.71723101852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45986.71723101852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45986.71723101852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45986.71723101852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45986.71723101852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45986.71723101852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45986.71723101852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45986.71723101852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45986.71723101852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45986.71723101852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45986.71723101852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45986.71723101852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45986.71723101852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45986.71723101852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45986.71723101852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45986.71723101852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45986.71723101852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45986.71723101852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45986.71723101852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45986.71723101852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45986.71723101852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45986.71723101852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45986.71723101852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45986.71723101852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45986.71723101852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45986.71723101852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45986.71723101852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45986.71723101852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45986.71723101852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45986.71723101852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45986.71723101852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45986.71723101852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45986.71723101852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45986.71723101852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45986.71723101852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45986.71723101852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45986.71723101852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45986.71723101852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45986.71723101852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45986.71723101852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45986.71723101852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45986.71723101852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45986.71723101852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45986.71723101852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45986.71723101852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45986.71723101852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45986.71723101852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45986.71723101852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45986.71723101852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45986.71723101852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45986.71723101852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45986.71723101852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45986.71723101852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45986.71723101852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45986.71723101852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45986.71723101852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45986.71723101852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45986.71723101852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45986.71723101852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45986.71723101852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45986.71723101852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45986.71723101852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45986.71723101852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45986.71723101852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45986.71723101852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45986.71723101852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45986.71723101852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45986.71723101852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45986.71723101852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45986.71723101852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45986.71723101852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45986.71723101852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45986.71723101852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45986.71723101852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45986.71723101852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45986.71723101852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45986.71723101852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45986.71723101852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45986.71723101852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45986.71723101852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45986.71723101852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45986.71723101852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45986.71723101852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45986.71723101852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45986.71723101852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45986.71723101852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45986.71723101852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45986.71723101852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45986.71723101852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45986.71723101852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45986.71723101852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45986.71723101852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45986.71723101852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45986.71723101852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45986.71723101852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45986.71723101852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45986.71723101852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45986.71723101852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45986.71723101852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45986.71723101852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45986.71723101852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45986.71723101852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45986.71723101852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45986.71723101852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45986.71723101852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45986.71723101852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45986.71723101852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45986.71723101852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45986.71723101852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45986.71723101852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45986.71723101852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45986.71723101852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45986.71723101852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45986.71723101852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45986.71723101852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45986.71723101852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45986.71723101852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45986.71723101852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45986.71723101852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45986.71723101852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45986.71723101852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45986.71723101852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45986.71723101852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45986.71723101852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45986.71723101852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45986.71723101852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45986.71723101852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45986.71723101852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45986.71723101852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45986.71723101852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45986.71723101852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45986.71723101852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45986.71723101852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45986.71723101852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45986.71723101852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45986.71723101852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45986.71723101852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45986.71723101852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45986.71723101852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45986.71723101852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45986.71723101852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45986.71723101852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45986.71723101852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45986.71723101852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45986.71723101852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45986.71723101852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45986.71723101852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45986.71723101852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45986.71723101852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45986.71723101852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45986.71723101852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45986.71723101852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45986.71723101852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45986.71723101852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45986.71723101852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45986.71723101852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45986.71723101852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45986.71723101852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45986.71723101852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45986.71723101852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45986.71723101852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45986.71723101852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45986.71723101852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45986.71723101852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45986.71723101852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45986.71723101852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45986.71723101852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45986.71723101852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45986.71723101852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45986.71723101852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45986.71723101852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45986.71723101852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45986.71723101852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45986.71723101852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45986.71723101852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45986.71723101852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45986.71723101852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45986.71723101852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45986.71723101852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45986.71723101852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45986.71723101852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45986.71723101852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45986.71723101852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45986.71723101852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45986.71723101852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45986.71723101852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45986.71723101852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45986.71723101852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45986.71723101852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45986.71723101852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45986.71723101852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45986.71723101852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45986.71723101852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45986.71723101852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45986.71723101852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45986.71723101852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45986.71723101852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45986.71723101852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45986.71723101852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45986.71723101852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45986.71723101852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45986.71723101852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45986.71723101852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45986.71723101852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45986.71723101852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45986.71723101852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45986.71723101852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45986.71723101852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45986.71723101852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45986.71723101852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45986.71723101852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45986.71723101852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45986.71723101852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45986.71723101852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45986.71723101852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45986.71723101852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45986.71723101852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45986.71723101852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45986.71723101852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45986.71723101852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45986.71723101852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45986.71723101852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45986.71723101852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45986.71723101852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45986.71723101852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45986.71723101852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45986.71723101852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45986.71723101852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45986.71723101852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45986.71723101852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45986.71723101852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45986.71723101852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45986.71723101852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45986.71723101852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45986.71723101852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45986.71723101852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45986.71723101852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45986.71723101852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45986.71723101852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45986.71723101852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45986.71723101852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45986.71723101852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45986.71723101852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45986.71723101852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45986.71723101852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45986.71723101852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45986.71723101852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45986.71723101852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45986.71723101852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45986.71723101852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45986.71723101852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45986.71723101852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45986.71723101852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45986.71723101852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45986.71723101852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45986.71723101852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45986.71723101852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45986.71723101852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45986.71723101852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45986.71723101852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45986.71723101852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45986.71723101852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45986.71723101852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45986.71723101852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45986.71723101852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45986.71723101852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45986.71723101852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45986.71723101852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45986.71723101852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45986.71723101852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45986.71723101852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45986.71723101852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45986.71723101852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45986.71723101852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45986.71723101852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45986.71723101852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45986.71723101852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45986.71723101852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45986.71723101852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45986.71723101852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45986.71723101852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45986.71723101852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45986.71723101852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45986.71723101852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45986.71723101852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45986.71723101852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45986.71723101852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45986.71723101852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45986.71723101852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45986.71723101852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45986.71723101852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45986.71723101852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45986.71723101852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45986.71723101852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45986.71723101852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45986.71723101852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45986.71723101852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45986.71723101852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45986.71723101852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45986.71723101852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45986.71723101852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45986.71723101852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45986.71723101852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45986.71723101852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45986.71723101852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45986.71723101852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45986.71723101852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45986.71723101852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45986.71723101852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45986.71723101852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45986.71723101852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45986.71723101852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45986.71723101852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45986.71723101852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45986.71723101852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45986.71723101852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45986.71723101852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45986.71723101852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45986.71723101852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45986.71723101852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45986.71723101852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45986.71723101852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45986.71723101852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45986.71723101852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45986.71723101852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45986.71723101852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45986.71723101852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45986.71723101852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45986.71723101852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45986.71723101852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45986.71723101852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45986.71723101852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45986.71723101852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45986.71723101852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45986.71723101852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45986.71723101852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45986.71723101852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45986.71723101852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45986.71723101852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45986.71723101852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45986.71723101852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45986.71723101852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45986.71723101852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45986.71723101852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45986.71723101852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45986.71723101852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45986.71723101852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45986.71723101852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45986.71723101852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45986.71723101852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45986.71723101852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45986.71723101852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45986.71723101852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45986.71723101852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45986.71723101852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45986.71723101852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45986.71723101852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45986.71723101852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45986.71723101852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45986.71723101852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45986.71723101852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45986.71723101852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45986.71723101852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45986.71723101852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45986.71723101852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45986.71723101852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45986.71723101852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45986.71723101852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45986.71723101852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45986.71723101852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45986.71723101852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45986.71723101852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45986.71723101852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45986.71723101852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45986.71723101852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45986.71723101852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45986.71723101852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45986.71723101852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45986.71723101852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45986.71723101852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45986.71723101852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45986.71723101852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45986.71723101852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45986.71723101852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45986.71723101852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45986.71723101852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45986.71723101852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45986.71723101852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45986.71723101852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45986.71723101852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45986.71723101852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45986.71723101852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45986.71723101852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45986.71723101852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45986.71723101852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45986.71723101852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45986.71723101852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45986.71723101852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45986.71723101852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45986.71723101852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45986.71723101852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45986.71723101852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45986.71723101852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45986.71723101852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45986.71723101852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45986.71723101852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45986.71723101852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45986.71723101852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45986.71723101852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45986.71723101852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45986.71723101852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45986.71723101852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45986.71723101852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45986.71723101852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45986.71723101852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45986.71723101852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45986.71723101852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45986.71723101852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45986.71723101852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45986.71723101852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45986.71723101852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45986.71723101852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45986.71723101852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45986.71723101852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45986.71723101852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45986.71723101852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45986.71723101852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45986.71723101852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45986.71723101852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45986.71723101852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45986.71723101852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45986.71723101852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45986.71723101852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45986.71723101852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45986.71723101852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45986.71723101852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45986.71723101852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45986.71723101852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45986.71723101852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45986.71723101852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45986.71723101852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45986.71723101852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45986.71723101852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45986.71723101852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45986.71723101852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45986.71723101852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45986.71723101852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45986.71723101852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45986.71723101852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45986.71723101852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45986.71723101852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45986.71723101852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45986.71723101852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45986.71723101852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45986.71723101852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45986.71723101852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45986.71723101852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45986.71723101852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45986.71723101852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45986.71723101852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45986.71723101852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45986.71723101852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45986.71723101852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45986.71723101852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45986.71723101852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45986.71723101852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45986.71723101852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45986.71723101852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45986.71723101852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45986.71723101852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45986.71723101852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45986.71723101852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45986.71723101852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45986.71723101852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45986.71723101852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45986.71723101852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45986.71723101852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45986.71723101852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45986.71723101852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45986.71723101852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45986.71723101852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45986.71723101852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45986.71723101852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45986.71723101852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45986.71723101852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45986.71723101852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45986.71723101852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45986.71723101852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45986.71723101852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45986.71723101852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45986.71723101852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45986.71723101852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45986.71723101852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45986.71723101852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45986.71723101852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45986.71723101852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45986.71723101852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45986.71723101852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45986.71723101852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45986.71723101852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45986.71723101852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45986.71723101852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45986.71723101852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45986.71723101852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45986.71723101852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45986.71723101852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45986.71723101852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45986.71723101852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45986.71723101852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45986.71723101852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45986.71723101852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45986.71723101852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45986.71723101852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45986.71723101852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45986.71723101852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45986.71723101852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45986.71723101852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45986.71723101852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45986.71723101852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45986.71723101852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45986.71723101852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45986.71723101852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45986.71723101852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45986.71723101852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45986.71723101852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45986.71723101852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45986.71723101852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45986.71723101852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45986.71723101852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45986.71723101852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45986.71723101852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45986.71723101852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45986.71723101852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45986.71723101852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45986.71723101852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45986.71723101852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45986.71723101852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45986.71723101852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45986.71723101852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45986.71723101852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45986.71723101852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45986.71723101852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45986.71723101852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45986.71723101852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45986.71723101852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45986.71723101852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45986.71723101852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45986.71723101852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45986.71723101852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45986.71723101852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45986.71723101852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45986.71723101852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45986.71723101852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45986.71723101852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45986.71723101852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45986.71723101852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45986.71723101852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45986.71723101852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45986.71723101852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45986.71723101852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45986.71723101852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45986.71723101852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45986.71723101852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45986.71723101852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45986.71723101852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45986.71723101852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45986.71723101852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45986.71723101852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45986.71723101852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45986.71723101852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45986.71723101852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45986.71723101852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45986.71723101852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45986.71723101852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45986.71723101852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45986.71723101852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45986.71723101852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45986.71723101852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45986.71723101852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45986.71723101852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45986.71723101852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45986.71723101852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45986.71723101852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45986.71723101852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45986.71723101852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45986.71723101852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45986.71723101852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45986.71723101852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45986.71723101852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45986.71723101852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45986.71723101852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45986.71723101852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45986.71723101852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45986.71723101852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45986.71723101852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45986.71723101852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45986.71723101852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45986.71723101852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45986.71723101852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45986.71723101852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45986.71723101852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45986.71723101852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45986.71723101852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45986.71723101852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45986.71723101852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45986.71723101852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45986.71723101852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45986.71723101852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45986.71723101852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45986.71723101852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45986.71723101852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45986.71723101852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45986.71723101852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45986.71723101852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45986.71723101852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45986.71723101852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45986.71723101852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45986.71723101852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45986.71723101852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45986.71723101852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45986.71723101852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45986.71723101852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45986.71723101852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45986.71723101852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45986.71723101852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45986.71723101852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45986.71723101852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45986.71723101852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45986.71723101852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45986.71723101852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45986.71723101852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45986.71723101852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45986.71723101852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45986.71723101852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45986.71723101852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45986.71723101852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45986.71723101852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45986.71723101852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45986.71723101852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45986.71723101852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45986.71723101852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45986.71723101852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45986.71723101852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45986.71723101852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45986.71723101852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45986.71723101852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45986.71723101852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45986.71723101852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45986.71723101852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45986.71723101852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45986.71723101852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45986.71723101852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45986.71723101852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45986.71723101852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45986.71723101852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45986.71723101852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45986.71723101852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45986.71723101852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45986.71723101852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45986.71723101852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45986.71723101852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45986.71723101852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45986.71723101852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45986.71723101852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45986.71723101852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45986.71723101852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45986.71723101852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45986.71723101852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45986.71723101852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45986.71723101852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45986.71723101852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45986.71723101852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45986.71723101852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45986.71723101852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45986.71723101852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45986.71723101852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45986.71723101852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45986.71723101852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45986.71723101852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45986.71723101852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45986.71723101852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45986.71723101852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45986.71723101852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45986.71723101852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45986.71723101852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45986.71723101852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45986.71723101852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45986.71723101852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45986.71723101852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45986.71723101852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45986.71723101852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45986.71723101852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45986.71723101852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45986.71723101852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45986.71723101852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45986.71723101852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45986.71723101852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45986.71723101852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45986.71723101852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45986.71723101852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45986.71723101852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45986.71723101852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45986.71723101852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45986.71723101852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45986.71723101852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45986.71723101852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45986.71723101852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45986.71723101852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45986.71723101852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45986.71723101852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45986.71723101852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45986.71723101852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45986.71723101852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45986.71723101852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45986.71723101852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45986.71723101852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45986.71723101852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45986.71723101852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45986.71723101852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45986.71723101852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45986.71723101852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45986.71723101852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45986.71723101852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45986.71723101852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45986.71723101852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45986.71723101852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45986.71723101852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45986.71723101852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45986.71723101852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45986.71723101852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45986.71723101852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45986.71723101852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45986.71723101852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45986.71723101852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45986.71723101852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45986.71723101852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45986.71723101852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45986.71723101852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45986.71723101852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45986.71723101852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45986.71723101852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45986.71723101852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45986.71723101852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45986.71723101852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45986.71723101852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45986.71723101852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45986.71723101852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45986.71723101852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45986.71723101852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45986.71723101852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45986.71723101852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45986.71723101852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45986.71723101852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45986.71723101852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45986.71723101852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45986.71723101852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45986.71723101852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45986.71723101852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45986.71723101852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45986.71723101852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45986.71723101852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45986.71723101852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45986.71723101852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45986.71723101852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45986.71723101852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45986.71723101852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45986.71723101852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45986.71723101852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45986.71723101852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45986.71723101852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45986.71723101852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45986.71723101852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45986.71723101852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45986.71723101852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45986.71723101852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283.23651342592348</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2</v>
      </c>
      <c r="D3" s="91" t="s">
        <v>32345</v>
      </c>
      <c r="E3" s="94" t="s">
        <v>39021</v>
      </c>
      <c r="F3" s="95">
        <v>45986.700335648151</v>
      </c>
      <c r="G3" s="96">
        <f t="shared" ref="G3:G47" ca="1" si="0">IFERROR(NOW()-F3,"")</f>
        <v>1.6895370368729346E-2</v>
      </c>
      <c r="H3" s="95">
        <v>45986.690740740742</v>
      </c>
      <c r="I3" s="113" t="str">
        <f>IFERROR(VLOOKUP(D3,DB!A:F,6,0),"")</f>
        <v>SCECO</v>
      </c>
      <c r="J3" s="113" t="str">
        <f>IFERROR(VLOOKUP(D3,DB!A:G,7,0),"")</f>
        <v>Dead</v>
      </c>
      <c r="K3" s="97" t="s">
        <v>39113</v>
      </c>
      <c r="L3" s="91" t="str">
        <f>IFERROR(VLOOKUP(D3,DB!A:I,9,0),"")</f>
        <v>Latis</v>
      </c>
    </row>
    <row r="4" spans="1:16" ht="15" customHeight="1">
      <c r="A4" s="113"/>
      <c r="B4" s="113" t="str">
        <f>IFERROR(VLOOKUP(D4,DB!A:K,11,0),"")</f>
        <v/>
      </c>
      <c r="C4" s="93"/>
      <c r="D4" s="91"/>
      <c r="E4" s="94"/>
      <c r="F4" s="95"/>
      <c r="G4" s="96">
        <f t="shared" ca="1" si="0"/>
        <v>45986.71723101852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45986.71723101852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45986.71723101852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45986.71723101852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45986.71723101852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45986.71723101852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45986.71723101852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45986.71723101852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45986.71723101852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45986.71723101852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45986.71723101852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45986.71723101852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45986.71723101852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45986.71723101852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45986.71723101852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45986.71723101852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45986.71723101852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45986.71723101852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45986.71723101852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45986.71723101852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45986.71723101852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45986.71723101852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45986.71723101852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45986.71723101852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45986.71723101852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45986.71723101852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45986.71723101852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45986.71723101852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45986.71723101852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45986.71723101852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45986.71723101852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45986.71723101852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45986.71723101852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45986.71723101852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45986.71723101852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45986.71723101852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45986.71723101852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45986.71723101852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45986.71723101852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45986.71723101852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45986.71723101852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45986.71723101852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45986.71723101852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45986.71723101852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45986.71723101852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45986.71723101852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45986.71723101852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45986.71723101852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45986.71723101852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45986.71723101852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45986.71723101852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45986.71723101852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45986.71723101852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45986.71723101852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45986.71723101852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45986.71723101852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45986.71723101852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45986.71723101852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45986.71723101852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45986.71723101852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45986.71723101852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45986.71723101852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45986.71723101852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45986.71723101852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45986.71723101852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45986.71723101852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45986.71723101852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45986.71723101852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45986.71723101852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45986.71723101852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45986.71723101852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45986.71723101852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45986.71723101852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45986.71723101852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45986.71723101852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45986.71723101852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45986.71723101852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45986.71723101852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45986.71723101852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45986.71723101852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45986.71723101852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45986.71723101852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45986.71723101852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45986.71723101852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45986.71723101852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45986.71723101852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45986.71723101852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45986.71723101852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45986.71723101852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45986.71723101852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45986.71723101852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45986.71723101852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45986.71723101852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45986.71723101852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45986.71723101852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45986.71723101852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45986.71723101852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45986.71723101852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45986.71723101852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45986.71723101852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45986.71723101852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45986.71723101852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45986.71723101852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45986.71723101852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45986.71723101852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45986.71723101852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45986.71723101852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45986.71723101852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45986.71723101852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45986.71723101852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45986.71723101852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45986.71723101852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45986.71723101852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45986.71723101852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45986.71723101852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45986.71723101852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45986.71723101852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45986.71723101852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45986.71723101852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45986.71723101852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45986.71723101852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45986.71723101852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45986.71723101852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45986.71723101852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45986.71723101852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45986.71723101852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45986.71723101852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45986.71723101852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45986.71723101852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45986.71723101852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45986.71723101852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45986.71723101852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45986.71723101852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45986.71723101852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45986.71723101852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45986.71723101852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45986.71723101852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45986.71723101852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45986.71723101852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45986.71723101852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45986.71723101852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45986.71723101852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45986.71723101852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45986.71723101852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45986.71723101852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45986.71723101852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45986.71723101852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45986.71723101852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45986.71723101852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45986.71723101852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45986.71723101852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45986.71723101852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45986.71723101852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45986.71723101852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45986.71723101852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45986.71723101852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45986.71723101852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45986.71723101852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45986.71723101852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45986.71723101852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45986.71723101852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45986.71723101852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45986.71723101852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45986.71723101852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45986.71723101852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45986.71723101852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45986.71723101852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45986.71723101852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45986.71723101852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45986.71723101852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45986.71723101852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45986.71723101852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45986.71723101852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45986.71723101852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45986.71723101852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45986.71723101852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45986.71723101852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45986.71723101852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45986.71723101852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45986.71723101852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45986.71723101852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45986.71723101852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45986.71723101852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45986.71723101852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45986.71723101852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45986.71723101852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45986.71723101852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45986.71723101852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45986.71723101852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45986.71723101852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45986.71723101852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45986.71723101852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45986.71723101852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45986.71723101852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45986.71723101852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45986.71723101852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45986.71723101852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45986.71723101852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45986.71723101852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45986.71723101852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45986.71723101852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45986.71723101852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45986.71723101852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45986.71723101852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45986.71723101852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45986.71723101852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45986.71723101852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45986.71723101852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45986.71723101852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45986.71723101852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45986.71723101852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45986.71723101852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45986.71723101852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45986.71723101852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45986.71723101852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45986.71723101852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45986.71723101852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45986.71723101852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45986.71723101852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45986.71723101852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45986.71723101852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45986.71723101852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45986.71723101852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45986.71723101852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45986.71723101852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45986.71723101852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45986.71723101852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45986.71723101852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45986.71723101852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45986.71723101852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45986.71723101852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45986.71723101852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45986.71723101852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45986.71723101852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45986.71723101852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45986.71723101852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45986.71723101852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45986.71723101852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45986.71723101852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45986.71723101852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45986.71723101852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45986.71723101852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45986.71723101852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45986.71723101852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45986.71723101852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45986.71723101852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45986.71723101852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45986.71723101852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45986.71723101852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45986.71723101852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45986.71723101852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45986.71723101852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45986.71723101852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45986.71723101852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45986.71723101852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45986.71723101852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45986.71723101852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45986.71723101852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45986.71723101852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45986.71723101852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45986.71723101852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45986.71723101852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45986.71723101852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45986.71723101852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45986.71723101852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45986.71723101852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45986.71723101852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45986.71723101852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45986.71723101852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45986.71723101852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45986.71723101852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45986.71723101852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45986.71723101852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45986.71723101852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45986.71723101852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45986.71723101852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45986.71723101852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45986.71723101852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45986.71723101852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45986.71723101852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45986.71723101852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45986.71723101852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45986.71723101852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45986.71723101852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45986.71723101852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45986.71723101852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45986.71723101852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45986.71723101852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45986.71723101852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45986.71723101852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45986.71723101852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45986.71723101852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45986.71723101852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45986.71723101852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45986.71723101852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45986.71723101852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45986.71723101852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45986.71723101852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45986.71723101852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45986.71723101852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49" ca="1" si="5">IFERROR(NOW()-F304,"")</f>
        <v>45986.71723101852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45986.71723101852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45986.71723101852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45986.71723101852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45986.71723101852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45986.71723101852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45986.71723101852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45986.71723101852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45986.71723101852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45986.71723101852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45986.71723101852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45986.71723101852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45986.71723101852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45986.71723101852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45986.71723101852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45986.71723101852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45986.71723101852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45986.71723101852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45986.71723101852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45986.71723101852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45986.71723101852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45986.71723101852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45986.71723101852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45986.71723101852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45986.71723101852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45986.71723101852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45986.71723101852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45986.71723101852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45986.71723101852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45986.71723101852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45986.71723101852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45986.71723101852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45986.71723101852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45986.71723101852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45986.71723101852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45986.71723101852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45986.71723101852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45986.71723101852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45986.71723101852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45986.71723101852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45986.71723101852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45986.71723101852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45986.71723101852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45986.71723101852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45986.71723101852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45986.71723101852</v>
      </c>
      <c r="H349" s="95"/>
      <c r="I349" s="113" t="str">
        <f>IFERROR(VLOOKUP(D349,DB!A:F,6,0),"")</f>
        <v/>
      </c>
      <c r="J349" s="113" t="str">
        <f>IFERROR(VLOOKUP(D349,DB!A:G,7,0),"")</f>
        <v/>
      </c>
      <c r="K349" s="97"/>
      <c r="L349" s="91" t="str">
        <f>IFERROR(VLOOKUP(D349,DB!A:I,9,0),"")</f>
        <v/>
      </c>
    </row>
  </sheetData>
  <dataValidations count="2">
    <dataValidation allowBlank="1" showInputMessage="1" showErrorMessage="1" sqref="E1" xr:uid="{A4F81451-56CC-4543-9497-104C4E44EE4B}"/>
    <dataValidation type="list" allowBlank="1" showInputMessage="1" showErrorMessage="1" sqref="E2:E3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94.885170833331358</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39103</v>
      </c>
      <c r="F3" s="38">
        <v>45926.188877314817</v>
      </c>
      <c r="G3" s="108">
        <f t="shared" ref="G3" ca="1" si="0">IFERROR(NOW()-F3,"")</f>
        <v>60.528353703703033</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39103</v>
      </c>
      <c r="F4" s="110">
        <v>45948.661111111112</v>
      </c>
      <c r="G4" s="111">
        <f t="shared" ref="G4" ca="1" si="1">IFERROR(NOW()-F4,"")</f>
        <v>38.056119907407265</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5.3439324074061005</v>
      </c>
      <c r="H5" s="122">
        <v>45981.360798611109</v>
      </c>
      <c r="I5" s="109" t="str">
        <f>IFERROR(VLOOKUP(D5,DB!A:F,6,0),"")</f>
        <v>SCECO</v>
      </c>
      <c r="J5" s="109" t="str">
        <f>IFERROR(VLOOKUP(D5,DB!A:G,7,0),"")</f>
        <v>Dead</v>
      </c>
      <c r="K5" s="109" t="s">
        <v>39121</v>
      </c>
      <c r="L5" s="109" t="str">
        <f>IFERROR(VLOOKUP(D5,DB!A:I,9,0),"")</f>
        <v>Latis</v>
      </c>
    </row>
    <row r="6" spans="1:13">
      <c r="A6" s="109" t="s">
        <v>39122</v>
      </c>
      <c r="B6" s="109" t="str">
        <f>IFERROR(VLOOKUP(D6,DB!A:K,11,0),"")</f>
        <v>R5</v>
      </c>
      <c r="C6" s="109">
        <v>1</v>
      </c>
      <c r="D6" s="109" t="s">
        <v>38248</v>
      </c>
      <c r="E6" s="109" t="s">
        <v>39021</v>
      </c>
      <c r="F6" s="122">
        <v>45986.391886574071</v>
      </c>
      <c r="G6" s="111">
        <f ca="1">IFERROR(NOW()-F6,"")</f>
        <v>0.32534444444900146</v>
      </c>
      <c r="H6" s="122">
        <v>45986.386099537034</v>
      </c>
      <c r="I6" s="109" t="str">
        <f>IFERROR(VLOOKUP(D6,DB!A:F,6,0),"")</f>
        <v>SCECO</v>
      </c>
      <c r="J6" s="109" t="str">
        <f>IFERROR(VLOOKUP(D6,DB!A:G,7,0),"")</f>
        <v>Haj Removal</v>
      </c>
      <c r="K6" s="109" t="s">
        <v>39123</v>
      </c>
      <c r="L6" s="109" t="str">
        <f>IFERROR(VLOOKUP(D6,DB!A:I,9,0),"")</f>
        <v>Latis</v>
      </c>
    </row>
    <row r="7" spans="1:13">
      <c r="A7" s="109" t="s">
        <v>39124</v>
      </c>
      <c r="B7" s="109" t="str">
        <f>IFERROR(VLOOKUP(D7,DB!A:K,11,0),"")</f>
        <v>R5</v>
      </c>
      <c r="C7" s="109">
        <v>1</v>
      </c>
      <c r="D7" s="109" t="s">
        <v>38341</v>
      </c>
      <c r="E7" s="109" t="s">
        <v>39021</v>
      </c>
      <c r="F7" s="122">
        <v>45986.683553240742</v>
      </c>
      <c r="G7" s="111">
        <f ca="1">IFERROR(NOW()-F7,"")</f>
        <v>3.3677777777484152E-2</v>
      </c>
      <c r="H7" s="122">
        <v>45986.677499999998</v>
      </c>
      <c r="I7" s="109" t="str">
        <f>IFERROR(VLOOKUP(D7,DB!A:F,6,0),"")</f>
        <v>SCECO</v>
      </c>
      <c r="J7" s="109" t="str">
        <f>IFERROR(VLOOKUP(D7,DB!A:G,7,0),"")</f>
        <v>Haj Removal</v>
      </c>
      <c r="K7" s="109" t="s">
        <v>39125</v>
      </c>
      <c r="L7" s="109" t="str">
        <f>IFERROR(VLOOKUP(D7,DB!A:I,9,0),"")</f>
        <v>Latis</v>
      </c>
    </row>
    <row r="8" spans="1:13">
      <c r="A8" s="109"/>
      <c r="B8" s="109" t="str">
        <f>IFERROR(VLOOKUP(D8,DB!A:K,11,0),"")</f>
        <v/>
      </c>
      <c r="C8" s="109"/>
      <c r="D8"/>
      <c r="E8" s="109"/>
      <c r="F8" s="109"/>
      <c r="G8" s="111">
        <f ca="1">IFERROR(NOW()-F8,"")</f>
        <v>45986.71723101852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45986.71723101852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45986.71723101852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45986.71723101852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45986.71723101852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45986.71723101852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45986.71723101852</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45986.71723101852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45986.71723101852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45986.71723101852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45986.71723101852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45986.71723101852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45986.71723101852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45986.71723101852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45986.71723101852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45986.71723101852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45986.71723101852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45986.71723101852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45986.71723101852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45986.71723101852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45986.71723101852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45986.71723101852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45986.71723101852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45986.71723101852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45986.71723101852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45986.71723101852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45986.71723101852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45986.71723101852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45986.71723101852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45986.71723101852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45986.71723101852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45986.71723101852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45986.71723101852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45986.71723101852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45986.71723101852</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39126</v>
      </c>
      <c r="B2" s="137" t="s">
        <v>5398</v>
      </c>
      <c r="C2" s="138">
        <v>3</v>
      </c>
      <c r="D2" s="137" t="s">
        <v>36884</v>
      </c>
      <c r="E2" s="109" t="s">
        <v>39021</v>
      </c>
      <c r="F2" s="139">
        <v>45986.683449074073</v>
      </c>
      <c r="G2" s="75">
        <f ca="1">IFERROR(NOW()-F2,"-")</f>
        <v>3.3781944446673151E-2</v>
      </c>
      <c r="H2" s="139">
        <v>45986.666307870371</v>
      </c>
      <c r="I2" s="137" t="str">
        <f>IFERROR(VLOOKUP(D2,DB!A:F,6,0),"")</f>
        <v>SCECO</v>
      </c>
      <c r="J2" s="137" t="str">
        <f>IFERROR(VLOOKUP(D2,DB!A:G,7,0),"")</f>
        <v>Vandalized</v>
      </c>
      <c r="K2" s="140" t="s">
        <v>39127</v>
      </c>
      <c r="L2" s="141" t="str">
        <f>IFERROR(VLOOKUP(D2,DB!A:I,9,0),"")</f>
        <v>Latis</v>
      </c>
    </row>
    <row r="3" spans="1:16382" ht="31.5" customHeight="1">
      <c r="A3"/>
      <c r="B3"/>
      <c r="C3" s="138"/>
      <c r="D3" s="137"/>
      <c r="E3" s="109"/>
      <c r="F3" s="152"/>
      <c r="G3" s="75">
        <f ca="1">IFERROR(NOW()-F3,"-")</f>
        <v>45986.71723101852</v>
      </c>
      <c r="H3" s="153"/>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45986.71723101852</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45986.71723101852</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45986.71723101852</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45986.71723101852</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45986.71723101852</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45986.71723101852</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45986.71723101852</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45986.71723101852</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45986.71723101852</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45986.71723101852</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45986.71723101852</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45986.71723101852</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45986.71723101852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45986.71723101852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45986.71723101852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45986.71723101852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45986.71723101852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45986.71723101852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45986.71723101852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45986.71723101852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45986.71723101852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45986.71723101852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45986.71723101852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45986.71723101852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45986.71723101852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45986.71723101852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45986.71723101852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45986.71723101852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45986.71723101852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45986.71723101852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45986.71723101852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45986.71723101852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45986.71723101852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45986.71723101852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45986.71723101852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45986.71723101852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45986.71723101852</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2025-11-25T14:12:50Z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