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284" documentId="120_S{2AC9BD13-BADA-5192-A53E-5A8FF88502F6}" xr6:coauthVersionLast="47" xr6:coauthVersionMax="47" xr10:uidLastSave="{C97E8E3D-2AFD-4A15-9623-8792BE6BCD0D}"/>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<sst xmlns="http://schemas.openxmlformats.org/spreadsheetml/2006/main" count="180278" uniqueCount="39123">
  <si>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</si>
  <si>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</si>
  <si>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</si>
  <si>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</si>
  <si>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</si>
  <si>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</si>
  <si>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</si>
  <si>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</si>
  <si>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</si>
  <si>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</si>
  <si>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</si>
  <si>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</si>
  <si>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</si>
  <si>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</si>
  <si>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</si>
  <si>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</si>
  <si>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</si>
  <si>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</si>
  <si>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</si>
  <si>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</si>
  <si>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</si>
  <si>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</si>
  <si>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</si>
  <si>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</si>
  <si>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</si>
  <si>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</si>
  <si>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</si>
  <si>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</si>
  <si>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</si>
  <si>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</si>
  <si>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</si>
  <si>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</si>
  <si>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</si>
  <si>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</si>
  <si>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</si>
  <si>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</si>
  <si>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</si>
  <si>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</si>
  <si>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</si>
  <si>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</si>
  <si>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</si>
  <si>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</si>
  <si>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</si>
  <si>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</si>
  <si>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</si>
  <si>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</si>
  <si>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</si>
  <si>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</si>
  <si>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</si>
  <si>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</si>
  <si>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</si>
  <si>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</si>
  <si>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</si>
  <si>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</si>
  <si>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</si>
  <si>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</si>
  <si>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</si>
  <si>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</si>
  <si>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</si>
  <si>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</si>
  <si>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</si>
  <si>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</si>
  <si>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</si>
  <si>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</si>
  <si>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</si>
  <si>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</si>
  <si>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</si>
  <si>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</si>
  <si>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</si>
  <si>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</si>
  <si>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</si>
  <si>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</si>
  <si>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</si>
  <si>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</si>
  <si>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</si>
  <si>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</si>
  <si>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</si>
  <si>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</si>
  <si>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</si>
  <si>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</si>
  <si>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</si>
  <si>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</si>
  <si>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</si>
  <si>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</si>
  <si>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</si>
  <si>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</si>
  <si>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</si>
  <si>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</si>
  <si>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</si>
  <si>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</si>
  <si>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</si>
  <si>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</si>
  <si>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</si>
  <si>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</si>
  <si>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</si>
  <si>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</si>
  <si>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</si>
  <si>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</si>
  <si>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</si>
  <si>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</si>
  <si>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</si>
  <si>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</si>
  <si>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</si>
  <si>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</si>
  <si>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</si>
  <si>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</si>
  <si>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</si>
  <si>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</si>
  <si>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</si>
  <si>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</si>
  <si>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</si>
  <si>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</si>
  <si>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</si>
  <si>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</si>
  <si>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</si>
  <si>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</si>
  <si>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</si>
  <si>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</si>
  <si>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</si>
  <si>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</si>
  <si>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</si>
  <si>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</si>
  <si>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</si>
  <si>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</si>
  <si>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</si>
  <si>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</si>
  <si>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</si>
  <si>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</si>
  <si>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</si>
  <si>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</si>
  <si>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</si>
  <si>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</si>
  <si>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</si>
  <si>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</si>
  <si>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</si>
  <si>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</si>
  <si>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</si>
  <si>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</si>
  <si>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</si>
  <si>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</si>
  <si>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</si>
  <si>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</si>
  <si>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</si>
  <si>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</si>
  <si>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</si>
  <si>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</si>
  <si>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</si>
  <si>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</si>
  <si>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</si>
  <si>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</si>
  <si>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</si>
  <si>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</si>
  <si>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</si>
  <si>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</si>
  <si>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</si>
  <si>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</si>
  <si>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</si>
  <si>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</si>
  <si>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</si>
  <si>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</si>
  <si>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</si>
  <si>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</si>
  <si>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</si>
  <si>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</si>
  <si>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</si>
  <si>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</si>
  <si>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</si>
  <si>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</si>
  <si>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</si>
  <si>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</si>
  <si>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</si>
  <si>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</si>
  <si>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</si>
  <si>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</si>
  <si>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</si>
  <si>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</si>
  <si>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</si>
  <si>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</si>
  <si>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</si>
  <si>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</si>
  <si>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</si>
  <si>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</si>
  <si>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</si>
  <si>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</si>
  <si>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</si>
  <si>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</si>
  <si>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</si>
  <si>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</si>
  <si>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</si>
  <si>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</si>
  <si>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</si>
  <si>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</si>
  <si>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</si>
  <si>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</si>
  <si>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</si>
  <si>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</si>
  <si>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</si>
  <si>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</si>
  <si>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</si>
  <si>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</si>
  <si>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</si>
  <si>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</si>
  <si>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</si>
  <si>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</si>
  <si>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</si>
  <si>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</si>
  <si>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</si>
  <si>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</si>
  <si>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</si>
  <si>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</si>
  <si>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</si>
  <si>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</si>
  <si>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</si>
  <si>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</si>
  <si>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</si>
  <si>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</si>
  <si>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</si>
  <si>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</si>
  <si>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</si>
  <si>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</si>
  <si>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</si>
  <si>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</si>
  <si>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</si>
  <si>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</si>
  <si>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</si>
  <si>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</si>
  <si>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</si>
  <si>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</si>
  <si>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</si>
  <si>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</si>
  <si>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</si>
  <si>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</si>
  <si>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</si>
  <si>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</si>
  <si>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</si>
  <si>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</si>
  <si>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</si>
  <si>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</si>
  <si>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</si>
  <si>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</si>
  <si>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</si>
  <si>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</si>
  <si>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</si>
  <si>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</si>
  <si>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</si>
  <si>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</si>
  <si>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</si>
  <si>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</si>
  <si>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</si>
  <si>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</si>
  <si>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</si>
  <si>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</si>
  <si>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</si>
  <si>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</si>
  <si>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</si>
  <si>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</si>
  <si>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</si>
  <si>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</si>
  <si>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</si>
  <si>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</si>
  <si>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</si>
  <si>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</si>
  <si>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</si>
  <si>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</si>
  <si>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</si>
  <si>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</si>
  <si>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</si>
  <si>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</si>
  <si>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</si>
  <si>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</si>
  <si>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</si>
  <si>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</si>
  <si>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</si>
  <si>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</si>
  <si>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</si>
  <si>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</si>
  <si>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</si>
  <si>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</si>
  <si>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</si>
  <si>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</si>
  <si>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</si>
  <si>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</si>
  <si>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</si>
  <si>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</si>
  <si>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</si>
  <si>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</si>
  <si>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</si>
  <si>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</si>
  <si>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</si>
  <si>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</si>
  <si>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</si>
  <si>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</si>
  <si>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</si>
  <si>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</si>
  <si>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</si>
  <si>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</si>
  <si>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</si>
  <si>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</si>
  <si>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</si>
  <si>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</si>
  <si>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</si>
  <si>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</si>
  <si>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</si>
  <si>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</si>
  <si>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</si>
  <si>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</si>
  <si>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</si>
  <si>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</si>
  <si>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</si>
  <si>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</si>
  <si>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</si>
  <si>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</si>
  <si>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</si>
  <si>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</si>
  <si>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</si>
  <si>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</si>
  <si>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</si>
  <si>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</si>
  <si>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</si>
  <si>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</si>
  <si>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</si>
  <si>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</si>
  <si>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</si>
  <si>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</si>
  <si>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</si>
  <si>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</si>
  <si>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</si>
  <si>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</si>
  <si>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</si>
  <si>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</si>
  <si>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</si>
  <si>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</si>
  <si>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</si>
  <si>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</si>
  <si>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</si>
  <si>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</si>
  <si>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</si>
  <si>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</si>
  <si>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</si>
  <si>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</si>
  <si>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</si>
  <si>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</si>
  <si>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</si>
  <si>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</si>
  <si>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</si>
  <si>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</si>
  <si>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</si>
  <si>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</si>
  <si>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</si>
  <si>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</si>
  <si>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</si>
  <si>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</si>
  <si>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</si>
  <si>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</si>
  <si>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</si>
  <si>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</si>
  <si>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</si>
  <si>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</si>
  <si>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</si>
  <si>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</si>
  <si>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</si>
  <si>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</si>
  <si>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</si>
  <si>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</si>
  <si>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</si>
  <si>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</si>
  <si>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</si>
  <si>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</si>
  <si>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</si>
  <si>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</si>
  <si>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</si>
  <si>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</si>
  <si>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</si>
  <si>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</si>
  <si>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</si>
  <si>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</si>
  <si>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</si>
  <si>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</si>
  <si>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</si>
  <si>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</si>
  <si>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</si>
  <si>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</si>
  <si>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</si>
  <si>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</si>
  <si>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</si>
  <si>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</si>
  <si>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</si>
  <si>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</si>
  <si>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</si>
  <si>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</si>
  <si>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</si>
  <si>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</si>
  <si>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</si>
  <si>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</si>
  <si>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</si>
  <si>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</si>
  <si>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</si>
  <si>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</si>
  <si>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</si>
  <si>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</si>
  <si>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</si>
  <si>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</si>
  <si>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</si>
  <si>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</si>
  <si>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</si>
  <si>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</si>
  <si>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</si>
  <si>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</si>
  <si>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</si>
  <si>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</si>
  <si>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</si>
  <si>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</si>
  <si>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</si>
  <si>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</si>
  <si>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</si>
  <si>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</si>
  <si>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</si>
  <si>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</si>
  <si>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</si>
  <si>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</si>
  <si>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</si>
  <si>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</si>
  <si>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</si>
  <si>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</si>
  <si>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</si>
  <si>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</si>
  <si>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</si>
  <si>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</si>
  <si>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</si>
  <si>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</si>
  <si>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</si>
  <si>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</si>
  <si>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</si>
  <si>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</si>
  <si>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</si>
  <si>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</si>
  <si>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</si>
  <si>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</si>
  <si>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</si>
  <si>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</si>
  <si>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</si>
  <si>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</si>
  <si>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</si>
  <si>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</si>
  <si>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</si>
  <si>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</si>
  <si>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</si>
  <si>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</si>
  <si>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</si>
  <si>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</si>
  <si>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</si>
  <si>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</si>
  <si>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</si>
  <si>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</si>
  <si>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</si>
  <si>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</si>
  <si>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</si>
  <si>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</si>
  <si>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</si>
  <si>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</si>
  <si>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</si>
  <si>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</si>
  <si>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</si>
  <si>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</si>
  <si>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</si>
  <si>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</si>
  <si>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</si>
  <si>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</si>
  <si>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</si>
  <si>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</si>
  <si>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</si>
  <si>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</si>
  <si>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</si>
  <si>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</si>
  <si>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</si>
  <si>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</si>
  <si>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</si>
  <si>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</si>
  <si>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</si>
  <si>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</si>
  <si>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</si>
  <si>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</si>
  <si>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</si>
  <si>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</si>
  <si>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</si>
  <si>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</si>
  <si>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</si>
  <si>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</si>
  <si>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</si>
  <si>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</si>
  <si>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</si>
  <si>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</si>
  <si>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</si>
  <si>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</si>
  <si>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</si>
  <si>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</si>
  <si>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</si>
  <si>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</si>
  <si>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</si>
  <si>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</si>
  <si>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</si>
  <si>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</si>
  <si>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</si>
  <si>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</si>
  <si>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</si>
  <si>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</si>
  <si>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</si>
  <si>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</si>
  <si>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</si>
  <si>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</si>
  <si>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</si>
  <si>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</si>
  <si>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</si>
  <si>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</si>
  <si>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</si>
  <si>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</si>
  <si>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</si>
  <si>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</si>
  <si>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</si>
  <si>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</si>
  <si>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</si>
  <si>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</si>
  <si>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</si>
  <si>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</si>
  <si>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</si>
  <si>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</si>
  <si>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</si>
  <si>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</si>
  <si>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</si>
  <si>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</si>
  <si>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</si>
  <si>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</si>
  <si>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</si>
  <si>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</si>
  <si>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</si>
  <si>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</si>
  <si>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</si>
  <si>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</si>
  <si>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</si>
  <si>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</si>
  <si>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</si>
  <si>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</si>
  <si>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</si>
  <si>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</si>
  <si>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</si>
  <si>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</si>
  <si>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</si>
  <si>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</si>
  <si>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</si>
  <si>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</si>
  <si>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</si>
  <si>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</si>
  <si>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</si>
  <si>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</si>
  <si>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</si>
  <si>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</si>
  <si>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</si>
  <si>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</si>
  <si>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</si>
  <si>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</si>
  <si>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</si>
  <si>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</si>
  <si>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</si>
  <si>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</si>
  <si>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</si>
  <si>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</si>
  <si>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</si>
  <si>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</si>
  <si>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</si>
  <si>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</si>
  <si>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</si>
  <si>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</si>
  <si>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</si>
  <si>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</si>
  <si>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</si>
  <si>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</si>
  <si>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</si>
  <si>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</si>
  <si>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</si>
  <si>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</si>
  <si>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</si>
  <si>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</si>
  <si>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</si>
  <si>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</si>
  <si>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</si>
  <si>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</si>
  <si>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</si>
  <si>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</si>
  <si>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</si>
  <si>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</si>
  <si>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</si>
  <si>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</si>
  <si>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</si>
  <si>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</si>
  <si>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</si>
  <si>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</si>
  <si>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</si>
  <si>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</si>
  <si>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</si>
  <si>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</si>
  <si>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</si>
  <si>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</si>
  <si>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</si>
  <si>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</si>
  <si>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</si>
  <si>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</si>
  <si>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</si>
  <si>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</si>
  <si>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</si>
  <si>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</si>
  <si>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</si>
  <si>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</si>
  <si>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</si>
  <si>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</si>
  <si>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</si>
  <si>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</si>
  <si>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</si>
  <si>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</si>
  <si>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</si>
  <si>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</si>
  <si>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</si>
  <si>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</si>
  <si>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</si>
  <si>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</si>
  <si>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</si>
  <si>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</si>
  <si>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</si>
  <si>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</si>
  <si>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</si>
  <si>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</si>
  <si>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</si>
  <si>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</si>
  <si>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</si>
  <si>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</si>
  <si>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</si>
  <si>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</si>
  <si>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</si>
  <si>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</si>
  <si>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</si>
  <si>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</si>
  <si>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</si>
  <si>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</si>
  <si>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</si>
  <si>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</si>
  <si>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</si>
  <si>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</si>
  <si>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</si>
  <si>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</si>
  <si>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</si>
  <si>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</si>
  <si>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</si>
  <si>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</si>
  <si>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</si>
  <si>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</si>
  <si>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</si>
  <si>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</si>
  <si>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</si>
  <si>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</si>
  <si>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</si>
  <si>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</si>
  <si>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</si>
  <si>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</si>
  <si>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</si>
  <si>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</si>
  <si>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</si>
  <si>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</si>
  <si>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</si>
  <si>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</si>
  <si>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</si>
  <si>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</si>
  <si>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</si>
  <si>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</si>
  <si>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</si>
  <si>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</si>
  <si>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</si>
  <si>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</si>
  <si>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</si>
  <si>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</si>
  <si>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</si>
  <si>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</si>
  <si>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</si>
  <si>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</si>
  <si>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</si>
  <si>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</si>
  <si>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</si>
  <si>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</si>
  <si>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</si>
  <si>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</si>
  <si>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</si>
  <si>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</si>
  <si>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</si>
  <si>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</si>
  <si>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</si>
  <si>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</si>
  <si>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</si>
  <si>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</si>
  <si>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</si>
  <si>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</si>
  <si>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</si>
  <si>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</si>
  <si>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</si>
  <si>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</si>
  <si>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</si>
  <si>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</si>
  <si>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</si>
  <si>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</si>
  <si>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</si>
  <si>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</si>
  <si>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</si>
  <si>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</si>
  <si>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</si>
  <si>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</si>
  <si>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</si>
  <si>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</si>
  <si>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</si>
  <si>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</si>
  <si>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</si>
  <si>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</si>
  <si>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</si>
  <si>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</si>
  <si>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</si>
  <si>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</si>
  <si>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</si>
  <si>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</si>
  <si>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</si>
  <si>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</si>
  <si>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</si>
  <si>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</si>
  <si>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</si>
  <si>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</si>
  <si>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</si>
  <si>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</si>
  <si>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</si>
  <si>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</si>
  <si>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</si>
  <si>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</si>
  <si>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</si>
  <si>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</si>
  <si>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</si>
  <si>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</si>
  <si>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</si>
  <si>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</si>
  <si>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</si>
  <si>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</si>
  <si>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</si>
  <si>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</si>
  <si>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</si>
  <si>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</si>
  <si>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</si>
  <si>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</si>
  <si>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</si>
  <si>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</si>
  <si>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</si>
  <si>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</si>
  <si>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</si>
  <si>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</si>
  <si>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</si>
  <si>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</si>
  <si>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</si>
  <si>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</si>
  <si>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</si>
  <si>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</si>
  <si>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</si>
  <si>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</si>
  <si>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</si>
  <si>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</si>
  <si>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</si>
  <si>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</si>
  <si>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</si>
  <si>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</si>
  <si>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</si>
  <si>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</si>
  <si>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</si>
  <si>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</si>
  <si>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</si>
  <si>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</si>
  <si>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</si>
  <si>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</si>
  <si>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</si>
  <si>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</si>
  <si>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</si>
  <si>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</si>
  <si>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</si>
  <si>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</si>
  <si>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</si>
  <si>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</si>
  <si>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</si>
  <si>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</si>
  <si>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</si>
  <si>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</si>
  <si>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</si>
  <si>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</si>
  <si>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</si>
  <si>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</si>
  <si>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</si>
  <si>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</si>
  <si>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</si>
  <si>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</si>
  <si>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</si>
  <si>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</si>
  <si>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</si>
  <si>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</si>
  <si>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</si>
  <si>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</si>
  <si>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</si>
  <si>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</si>
  <si>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</si>
  <si>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</si>
  <si>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</si>
  <si>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</si>
  <si>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</si>
  <si>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</si>
  <si>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</si>
  <si>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</si>
  <si>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</si>
  <si>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</si>
  <si>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</si>
  <si>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</si>
  <si>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</si>
  <si>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</si>
  <si>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</si>
  <si>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</si>
  <si>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</si>
  <si>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</si>
  <si>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</si>
  <si>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</si>
  <si>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</si>
  <si>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</si>
  <si>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</si>
  <si>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</si>
  <si>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</si>
  <si>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</si>
  <si>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</si>
  <si>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</si>
  <si>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</si>
  <si>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</si>
  <si>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</si>
  <si>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</si>
  <si>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</si>
  <si>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</si>
  <si>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</si>
  <si>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</si>
  <si>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</si>
  <si>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</si>
  <si>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</si>
  <si>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</si>
  <si>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</si>
  <si>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</si>
  <si>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</si>
  <si>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</si>
  <si>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</si>
  <si>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</si>
  <si>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</si>
  <si>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</si>
  <si>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</si>
  <si>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</si>
  <si>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</si>
  <si>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</si>
  <si>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</si>
  <si>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</si>
  <si>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</si>
  <si>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</si>
  <si>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</si>
  <si>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</si>
  <si>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</si>
  <si>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</si>
  <si>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</si>
  <si>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</si>
  <si>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</si>
  <si>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</si>
  <si>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</si>
  <si>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</si>
  <si>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</si>
  <si>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</si>
  <si>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</si>
  <si>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</si>
  <si>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</si>
  <si>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</si>
  <si>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</si>
  <si>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</si>
  <si>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</si>
  <si>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</si>
  <si>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</si>
  <si>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</si>
  <si>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</si>
  <si>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</si>
  <si>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</si>
  <si>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</si>
  <si>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</si>
  <si>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</si>
  <si>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</si>
  <si>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</si>
  <si>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</si>
  <si>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</si>
  <si>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</si>
  <si>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</si>
  <si>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</si>
  <si>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</si>
  <si>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</si>
  <si>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</si>
  <si>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</si>
  <si>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</si>
  <si>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</si>
  <si>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</si>
  <si>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</si>
  <si>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</si>
  <si>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</si>
  <si>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</si>
  <si>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</si>
  <si>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</si>
  <si>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</si>
  <si>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</si>
  <si>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</si>
  <si>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</si>
  <si>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</si>
  <si>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</si>
  <si>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</si>
  <si>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</si>
  <si>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</si>
  <si>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</si>
  <si>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</si>
  <si>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</si>
  <si>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</si>
  <si>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</si>
  <si>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</si>
  <si>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</si>
  <si>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</si>
  <si>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</si>
  <si>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</si>
  <si>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</si>
  <si>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</si>
  <si>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</si>
  <si>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</si>
  <si>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</si>
  <si>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</si>
  <si>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</si>
  <si>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</si>
  <si>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</si>
  <si>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</si>
  <si>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</si>
  <si>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</si>
  <si>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</si>
  <si>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</si>
  <si>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</si>
  <si>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</si>
  <si>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</si>
  <si>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</si>
  <si>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</si>
  <si>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</si>
  <si>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</si>
  <si>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</si>
  <si>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</si>
  <si>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</si>
  <si>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</si>
  <si>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</si>
  <si>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</si>
  <si>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</si>
  <si>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</si>
  <si>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</si>
  <si>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</si>
  <si>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</si>
  <si>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</si>
  <si>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</si>
  <si>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</si>
  <si>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</si>
  <si>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</si>
  <si>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</si>
  <si>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</si>
  <si>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</si>
  <si>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</si>
  <si>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</si>
  <si>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</si>
  <si>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</si>
  <si>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</si>
  <si>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</si>
  <si>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</si>
  <si>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</si>
  <si>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</si>
  <si>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</si>
  <si>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</si>
  <si>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</si>
  <si>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</si>
  <si>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</si>
  <si>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</si>
  <si>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</si>
  <si>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</si>
  <si>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</si>
  <si>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</si>
  <si>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</si>
  <si>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</si>
  <si>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</si>
  <si>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</si>
  <si>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</si>
  <si>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</si>
  <si>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</si>
  <si>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</si>
  <si>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</si>
  <si>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</si>
  <si>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</si>
  <si>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</si>
  <si>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</si>
  <si>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</si>
  <si>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</si>
  <si>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</si>
  <si>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</si>
  <si>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</si>
  <si>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</si>
  <si>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</si>
  <si>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</si>
  <si>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</si>
  <si>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</si>
  <si>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</si>
  <si>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</si>
  <si>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</si>
  <si>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</si>
  <si>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</si>
  <si>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</si>
  <si>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</si>
  <si>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</si>
  <si>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</si>
  <si>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</si>
  <si>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</si>
  <si>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</si>
  <si>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</si>
  <si>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</si>
  <si>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</si>
  <si>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</si>
  <si>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</si>
  <si>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</si>
  <si>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</si>
  <si>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</si>
  <si>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</si>
  <si>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</si>
  <si>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</si>
  <si>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</si>
  <si>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</si>
  <si>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</si>
  <si>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</si>
  <si>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</si>
  <si>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</si>
  <si>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</si>
  <si>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</si>
  <si>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</si>
  <si>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</si>
  <si>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</si>
  <si>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</si>
  <si>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</si>
  <si>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</si>
  <si>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</si>
  <si>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</si>
  <si>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</si>
  <si>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</si>
  <si>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</si>
  <si>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</si>
  <si>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</si>
  <si>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</si>
  <si>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</si>
  <si>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</si>
  <si>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</si>
  <si>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</si>
  <si>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</si>
  <si>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</si>
  <si>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</si>
  <si>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</si>
  <si>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</si>
  <si>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</si>
  <si>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</si>
  <si>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</si>
  <si>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</si>
  <si>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</si>
  <si>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</si>
  <si>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</si>
  <si>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</si>
  <si>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</si>
  <si>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</si>
  <si>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</si>
  <si>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</si>
  <si>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</si>
  <si>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</si>
  <si>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</si>
  <si>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</si>
  <si>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</si>
  <si>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</si>
  <si>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</si>
  <si>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</si>
  <si>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</si>
  <si>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</si>
  <si>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</si>
  <si>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</si>
  <si>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</si>
  <si>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</si>
  <si>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</si>
  <si>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</si>
  <si>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</si>
  <si>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</si>
  <si>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</si>
  <si>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</si>
  <si>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</si>
  <si>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</si>
  <si>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</si>
  <si>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</si>
  <si>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</si>
  <si>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</si>
  <si>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</si>
  <si>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</si>
  <si>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</si>
  <si>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</si>
  <si>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</si>
  <si>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</si>
  <si>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</si>
  <si>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</si>
  <si>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</si>
  <si>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</si>
  <si>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</si>
  <si>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</si>
  <si>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</si>
  <si>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</si>
  <si>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</si>
  <si>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</si>
  <si>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</si>
  <si>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</si>
  <si>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</si>
  <si>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</si>
  <si>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</si>
  <si>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</si>
  <si>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</si>
  <si>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</si>
  <si>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</si>
  <si>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</si>
  <si>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</si>
  <si>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</si>
  <si>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</si>
  <si>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</si>
  <si>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</si>
  <si>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</si>
  <si>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</si>
  <si>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</si>
  <si>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</si>
  <si>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</si>
  <si>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</si>
  <si>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</si>
  <si>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</si>
  <si>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</si>
  <si>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</si>
  <si>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</si>
  <si>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</si>
  <si>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</si>
  <si>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</si>
  <si>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</si>
  <si>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</si>
  <si>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</si>
  <si>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</si>
  <si>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</si>
  <si>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</si>
  <si>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</si>
  <si>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</si>
  <si>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</si>
  <si>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</si>
  <si>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</si>
  <si>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</si>
  <si>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</si>
  <si>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</si>
  <si>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</si>
  <si>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</si>
  <si>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</si>
  <si>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</si>
  <si>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</si>
  <si>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</si>
  <si>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</si>
  <si>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</si>
  <si>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</si>
  <si>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</si>
  <si>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</si>
  <si>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</si>
  <si>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</si>
  <si>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</si>
  <si>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</si>
  <si>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</si>
  <si>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</si>
  <si>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</si>
  <si>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</si>
  <si>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</si>
  <si>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</si>
  <si>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</si>
  <si>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</si>
  <si>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</si>
  <si>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</si>
  <si>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</si>
  <si>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</si>
  <si>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</si>
  <si>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</si>
  <si>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</si>
  <si>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</si>
  <si>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</si>
  <si>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</si>
  <si>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</si>
  <si>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</si>
  <si>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</si>
  <si>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</si>
  <si>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</si>
  <si>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</si>
  <si>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</si>
  <si>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</si>
  <si>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</si>
  <si>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</si>
  <si>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</si>
  <si>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</si>
  <si>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</si>
  <si>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</si>
  <si>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</si>
  <si>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</si>
  <si>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</si>
  <si>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</si>
  <si>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</si>
  <si>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</si>
  <si>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</si>
  <si>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</si>
  <si>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</si>
  <si>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</si>
  <si>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</si>
  <si>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</si>
  <si>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</si>
  <si>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</si>
  <si>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</si>
  <si>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</si>
  <si>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</si>
  <si>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</si>
  <si>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</si>
  <si>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</si>
  <si>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</si>
  <si>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</si>
  <si>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</si>
  <si>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</si>
  <si>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</si>
  <si>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</si>
  <si>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</si>
  <si>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</si>
  <si>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</si>
  <si>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</si>
  <si>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</si>
  <si>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</si>
  <si>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</si>
  <si>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</si>
  <si>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</si>
  <si>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</si>
  <si>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</si>
  <si>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</si>
  <si>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</si>
  <si>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</si>
  <si>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</si>
  <si>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</si>
  <si>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</si>
  <si>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</si>
  <si>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</si>
  <si>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</si>
  <si>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</si>
  <si>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</si>
  <si>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</si>
  <si>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</si>
  <si>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</si>
  <si>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</si>
  <si>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</si>
  <si>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</si>
  <si>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</si>
  <si>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</si>
  <si>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</si>
  <si>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</si>
  <si>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</si>
  <si>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</si>
  <si>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</si>
  <si>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</si>
  <si>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</si>
  <si>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</si>
  <si>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</si>
  <si>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</si>
  <si>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</si>
  <si>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</si>
  <si>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</si>
  <si>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</si>
  <si>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</si>
  <si>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</si>
  <si>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</si>
  <si>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</si>
  <si>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</si>
  <si>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</si>
  <si>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</si>
  <si>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</si>
  <si>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</si>
  <si>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</si>
  <si>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</si>
  <si>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</si>
  <si>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</si>
  <si>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</si>
  <si>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</si>
  <si>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</si>
  <si>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</si>
  <si>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</si>
  <si>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</si>
  <si>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</si>
  <si>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</si>
  <si>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</si>
  <si>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</si>
  <si>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</si>
  <si>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</si>
  <si>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</si>
  <si>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</si>
  <si>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</si>
  <si>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</si>
  <si>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</si>
  <si>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</si>
  <si>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</si>
  <si>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</si>
  <si>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</si>
  <si>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</si>
  <si>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</si>
  <si>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</si>
  <si>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</si>
  <si>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</si>
  <si>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</si>
  <si>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</si>
  <si>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</si>
  <si>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</si>
  <si>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</si>
  <si>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</si>
  <si>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</si>
  <si>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</si>
  <si>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</si>
  <si>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</si>
  <si>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</si>
  <si>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</si>
  <si>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</si>
  <si>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</si>
  <si>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</si>
  <si>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</si>
  <si>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</si>
  <si>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</si>
  <si>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</si>
  <si>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</si>
  <si>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</si>
  <si>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</si>
  <si>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</si>
  <si>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</si>
  <si>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</si>
  <si>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</si>
  <si>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</si>
  <si>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</si>
  <si>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</si>
  <si>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</si>
  <si>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</si>
  <si>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</si>
  <si>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</si>
  <si>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</si>
  <si>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</si>
  <si>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</si>
  <si>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</si>
  <si>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</si>
  <si>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</si>
  <si>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</si>
  <si>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</si>
  <si>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</si>
  <si>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</si>
  <si>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</si>
  <si>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</si>
  <si>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</si>
  <si>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</si>
  <si>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</si>
  <si>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</si>
  <si>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</si>
  <si>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</si>
  <si>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</si>
  <si>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</si>
  <si>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</si>
  <si>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</si>
  <si>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</si>
  <si>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</si>
  <si>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</si>
  <si>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</si>
  <si>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</si>
  <si>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</si>
  <si>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</si>
  <si>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</si>
  <si>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</si>
  <si>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</si>
  <si>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</si>
  <si>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</si>
  <si>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</si>
  <si>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</si>
  <si>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</si>
  <si>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</si>
  <si>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</si>
  <si>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</si>
  <si>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</si>
  <si>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</si>
  <si>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</si>
  <si>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</si>
  <si>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</si>
  <si>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</si>
  <si>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</si>
  <si>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</si>
  <si>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</si>
  <si>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</si>
  <si>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</si>
  <si>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</si>
  <si>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</si>
  <si>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</si>
  <si>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</si>
  <si>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</si>
  <si>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</si>
  <si>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</si>
  <si>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</si>
  <si>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</si>
  <si>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</si>
  <si>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</si>
  <si>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</si>
  <si>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</si>
  <si>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</si>
  <si>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</si>
  <si>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</si>
  <si>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</si>
  <si>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</si>
  <si>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</si>
  <si>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</si>
  <si>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</si>
  <si>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</si>
  <si>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</si>
  <si>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</si>
  <si>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</si>
  <si>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</si>
  <si>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</si>
  <si>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</si>
  <si>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</si>
  <si>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</si>
  <si>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</si>
  <si>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</si>
  <si>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</si>
  <si>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</si>
  <si>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</si>
  <si>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</si>
  <si>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</si>
  <si>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</si>
  <si>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</si>
  <si>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</si>
  <si>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</si>
  <si>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</si>
  <si>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</si>
  <si>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</si>
  <si>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</si>
  <si>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</si>
  <si>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</si>
  <si>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</si>
  <si>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</si>
  <si>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</si>
  <si>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</si>
  <si>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</si>
  <si>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</si>
  <si>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</si>
  <si>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</si>
  <si>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</si>
  <si>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</si>
  <si>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</si>
  <si>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</si>
  <si>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</si>
  <si>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</si>
  <si>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</si>
  <si>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</si>
  <si>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</si>
  <si>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</si>
  <si>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</si>
  <si>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</si>
  <si>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</si>
  <si>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</si>
  <si>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</si>
  <si>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</si>
  <si>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</si>
  <si>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</si>
  <si>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</si>
  <si>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</si>
  <si>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</si>
  <si>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</si>
  <si>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</si>
  <si>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</si>
  <si>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</si>
  <si>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</si>
  <si>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</si>
  <si>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</si>
  <si>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</si>
  <si>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</si>
  <si>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</si>
  <si>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</si>
  <si>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</si>
  <si>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</si>
  <si>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</si>
  <si>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</si>
  <si>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</si>
  <si>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</si>
  <si>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</si>
  <si>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</si>
  <si>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</si>
  <si>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</si>
  <si>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</si>
  <si>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</si>
  <si>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</si>
  <si>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</si>
  <si>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</si>
  <si>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</si>
  <si>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</si>
  <si>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</si>
  <si>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</si>
  <si>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</si>
  <si>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</si>
  <si>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</si>
  <si>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</si>
  <si>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</si>
  <si>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</si>
  <si>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</si>
  <si>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</si>
  <si>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</si>
  <si>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</si>
  <si>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</si>
  <si>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</si>
  <si>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</si>
  <si>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</si>
  <si>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</si>
  <si>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</si>
  <si>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</si>
  <si>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</si>
  <si>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</si>
  <si>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</si>
  <si>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</si>
  <si>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</si>
  <si>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</si>
  <si>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</si>
  <si>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</si>
  <si>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</si>
  <si>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</si>
  <si>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</si>
  <si>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</si>
  <si>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</si>
  <si>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</si>
  <si>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</si>
  <si>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</si>
  <si>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</si>
  <si>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</si>
  <si>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</si>
  <si>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</si>
  <si>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</si>
  <si>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</si>
  <si>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</si>
  <si>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</si>
  <si>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</si>
  <si>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</si>
  <si>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</si>
  <si>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</si>
  <si>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</si>
  <si>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</si>
  <si>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</si>
  <si>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</si>
  <si>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</si>
  <si>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</si>
  <si>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</si>
  <si>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</si>
  <si>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</si>
  <si>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</si>
  <si>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</si>
  <si>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</si>
  <si>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</si>
  <si>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</si>
  <si>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</si>
  <si>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</si>
  <si>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</si>
  <si>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</si>
  <si>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</si>
  <si>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</si>
  <si>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</si>
  <si>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</si>
  <si>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</si>
  <si>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</si>
  <si>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</si>
  <si>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</si>
  <si>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</si>
  <si>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</si>
  <si>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</si>
  <si>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</si>
  <si>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</si>
  <si>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</si>
  <si>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</si>
  <si>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</si>
  <si>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</si>
  <si>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</si>
  <si>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</si>
  <si>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</si>
  <si>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</si>
  <si>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</si>
  <si>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</si>
  <si>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</si>
  <si>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</si>
  <si>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</si>
  <si>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</si>
  <si>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</si>
  <si>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</si>
  <si>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</si>
  <si>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</si>
  <si>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</si>
  <si>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</si>
  <si>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</si>
  <si>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</si>
  <si>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</si>
  <si>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</si>
  <si>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</si>
  <si>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</si>
  <si>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</si>
  <si>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</si>
  <si>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</si>
  <si>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</si>
  <si>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</si>
  <si>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</si>
  <si>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</si>
  <si>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</si>
  <si>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</si>
  <si>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</si>
  <si>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</si>
  <si>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</si>
  <si>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</si>
  <si>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</si>
  <si>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</si>
  <si>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</si>
  <si>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</si>
  <si>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</si>
  <si>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</si>
  <si>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</si>
  <si>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</si>
  <si>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</si>
  <si>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</si>
  <si>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</si>
  <si>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</si>
  <si>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</si>
  <si>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</si>
  <si>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</si>
  <si>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</si>
  <si>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</si>
  <si>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</si>
  <si>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</si>
  <si>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</si>
  <si>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</si>
  <si>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</si>
  <si>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</si>
  <si>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</si>
  <si>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</si>
  <si>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</si>
  <si>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</si>
  <si>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</si>
  <si>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</si>
  <si>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</si>
  <si>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</si>
  <si>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</si>
  <si>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</si>
  <si>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</si>
  <si>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</si>
  <si>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</si>
  <si>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</si>
  <si>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</si>
  <si>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</si>
  <si>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</si>
  <si>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</si>
  <si>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</si>
  <si>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</si>
  <si>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</si>
  <si>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</si>
  <si>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</si>
  <si>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</si>
  <si>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</si>
  <si>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</si>
  <si>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</si>
  <si>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</si>
  <si>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</si>
  <si>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</si>
  <si>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</si>
  <si>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</si>
  <si>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</si>
  <si>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</si>
  <si>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</si>
  <si>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</si>
  <si>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</si>
  <si>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</si>
  <si>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</si>
  <si>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</si>
  <si>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</si>
  <si>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</si>
  <si>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</si>
  <si>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</si>
  <si>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</si>
  <si>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</si>
  <si>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</si>
  <si>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</si>
  <si>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</si>
  <si>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</si>
  <si>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</si>
  <si>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</si>
  <si>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</si>
  <si>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</si>
  <si>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</si>
  <si>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</si>
  <si>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</si>
  <si>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</si>
  <si>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</si>
  <si>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</si>
  <si>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</si>
  <si>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</si>
  <si>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</si>
  <si>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</si>
  <si>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</si>
  <si>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</si>
  <si>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</si>
  <si>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</si>
  <si>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</si>
  <si>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</si>
  <si>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</si>
  <si>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</si>
  <si>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</si>
  <si>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</si>
  <si>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</si>
  <si>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</si>
  <si>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</si>
  <si>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</si>
  <si>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</si>
  <si>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</si>
  <si>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</si>
  <si>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</si>
  <si>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</si>
  <si>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</si>
  <si>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</si>
  <si>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</si>
  <si>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</si>
  <si>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</si>
  <si>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</si>
  <si>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</si>
  <si>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</si>
  <si>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</si>
  <si>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</si>
  <si>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</si>
  <si>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</si>
  <si>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</si>
  <si>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</si>
  <si>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</si>
  <si>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</si>
  <si>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</si>
  <si>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</si>
  <si>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</si>
  <si>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</si>
  <si>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</si>
  <si>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</si>
  <si>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</si>
  <si>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</si>
  <si>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</si>
  <si>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</si>
  <si>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</si>
  <si>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</si>
  <si>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</si>
  <si>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</si>
  <si>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</si>
  <si>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</si>
  <si>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</si>
  <si>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</si>
  <si>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</si>
  <si>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</si>
  <si>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</si>
  <si>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</si>
  <si>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</si>
  <si>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</si>
  <si>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</si>
  <si>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</si>
  <si>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</si>
  <si>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</si>
  <si>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</si>
  <si>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</si>
  <si>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</si>
  <si>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</si>
  <si>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</si>
  <si>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</si>
  <si>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</si>
  <si>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</si>
  <si>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</si>
  <si>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</si>
  <si>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</si>
  <si>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</si>
  <si>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</si>
  <si>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</si>
  <si>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</si>
  <si>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</si>
  <si>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</si>
  <si>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</si>
  <si>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</si>
  <si>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</si>
  <si>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</si>
  <si>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</si>
  <si>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</si>
  <si>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</si>
  <si>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</si>
  <si>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</si>
  <si>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</si>
  <si>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</si>
  <si>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</si>
  <si>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</si>
  <si>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</si>
  <si>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</si>
  <si>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</si>
  <si>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</si>
  <si>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</si>
  <si>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</si>
  <si>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</si>
  <si>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</si>
  <si>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</si>
  <si>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</si>
  <si>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</si>
  <si>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</si>
  <si>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</si>
  <si>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</si>
  <si>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</si>
  <si>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</si>
  <si>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</si>
  <si>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</si>
  <si>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</si>
  <si>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</si>
  <si>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</si>
  <si>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</si>
  <si>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</si>
  <si>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</si>
  <si>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</si>
  <si>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</si>
  <si>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</si>
  <si>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</si>
  <si>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</si>
  <si>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</si>
  <si>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</si>
  <si>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</si>
  <si>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</si>
  <si>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</si>
  <si>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</si>
  <si>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</si>
  <si>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</si>
  <si>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</si>
  <si>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</si>
  <si>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</si>
  <si>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</si>
  <si>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</si>
  <si>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</si>
  <si>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</si>
  <si>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</si>
  <si>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</si>
  <si>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</si>
  <si>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</si>
  <si>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</si>
  <si>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</si>
  <si>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</si>
  <si>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</si>
  <si>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</si>
  <si>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</si>
  <si>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</si>
  <si>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</si>
  <si>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</si>
  <si>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</si>
  <si>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</si>
  <si>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</si>
  <si>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</si>
  <si>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</si>
  <si>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</si>
  <si>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</si>
  <si>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</si>
  <si>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</si>
  <si>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</si>
  <si>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</si>
  <si>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</si>
  <si>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</si>
  <si>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</si>
  <si>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</si>
  <si>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</si>
  <si>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</si>
  <si>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</si>
  <si>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</si>
  <si>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</si>
  <si>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</si>
  <si>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</si>
  <si>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</si>
  <si>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</si>
  <si>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</si>
  <si>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</si>
  <si>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</si>
  <si>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</si>
  <si>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</si>
  <si>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</si>
  <si>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</si>
  <si>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</si>
  <si>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</si>
  <si>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</si>
  <si>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</si>
  <si>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</si>
  <si>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</si>
  <si>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</si>
  <si>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</si>
  <si>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</si>
  <si>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</si>
  <si>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</si>
  <si>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</si>
  <si>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</si>
  <si>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</si>
  <si>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</si>
  <si>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</si>
  <si>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</si>
  <si>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</si>
  <si>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</si>
  <si>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</si>
  <si>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</si>
  <si>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</si>
  <si>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</si>
  <si>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</si>
  <si>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</si>
  <si>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</si>
  <si>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</si>
  <si>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</si>
  <si>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</si>
  <si>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</si>
  <si>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</si>
  <si>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</si>
  <si>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</si>
  <si>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</si>
  <si>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</si>
  <si>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</si>
  <si>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</si>
  <si>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</si>
  <si>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</si>
  <si>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</si>
  <si>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</si>
  <si>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</si>
  <si>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</si>
  <si>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</si>
  <si>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</si>
  <si>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</si>
  <si>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</si>
  <si>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</si>
  <si>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</si>
  <si>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</si>
  <si>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</si>
  <si>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</si>
  <si>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</si>
  <si>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</si>
  <si>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</si>
  <si>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</si>
  <si>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</si>
  <si>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</si>
  <si>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</si>
  <si>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</si>
  <si>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</si>
  <si>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</si>
  <si>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</si>
  <si>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</si>
  <si>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</si>
  <si>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</si>
  <si>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</si>
  <si>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</si>
  <si>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</si>
  <si>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</si>
  <si>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</si>
  <si>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</si>
  <si>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</si>
  <si>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</si>
  <si>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</si>
  <si>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</si>
  <si>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</si>
  <si>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</si>
  <si>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</si>
  <si>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</si>
  <si>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</si>
  <si>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</si>
  <si>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</si>
  <si>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</si>
  <si>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</si>
  <si>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</si>
  <si>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</si>
  <si>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</si>
  <si>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</si>
  <si>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</si>
  <si>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</si>
  <si>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</si>
  <si>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</si>
  <si>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</si>
  <si>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</si>
  <si>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</si>
  <si>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</si>
  <si>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</si>
  <si>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</si>
  <si>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</si>
  <si>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</si>
  <si>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</si>
  <si>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</si>
  <si>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</si>
  <si>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</si>
  <si>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</si>
  <si>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</si>
  <si>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</si>
  <si>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</si>
  <si>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</si>
  <si>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</si>
  <si>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</si>
  <si>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</si>
  <si>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</si>
  <si>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</si>
  <si>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</si>
  <si>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</si>
  <si>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</si>
  <si>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</si>
  <si>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</si>
  <si>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</si>
  <si>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</si>
  <si>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</si>
  <si>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</si>
  <si>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</si>
  <si>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</si>
  <si>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</si>
  <si>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</si>
  <si>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</si>
  <si>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</si>
  <si>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</si>
  <si>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</si>
  <si>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</si>
  <si>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</si>
  <si>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</si>
  <si>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</si>
  <si>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</si>
  <si>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</si>
  <si>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</si>
  <si>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</si>
  <si>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</si>
  <si>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</si>
  <si>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</si>
  <si>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</si>
  <si>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</si>
  <si>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</si>
  <si>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</si>
  <si>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</si>
  <si>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</si>
  <si>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</si>
  <si>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</si>
  <si>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</si>
  <si>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</si>
  <si>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</si>
  <si>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</si>
  <si>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</si>
  <si>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</si>
  <si>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</si>
  <si>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</si>
  <si>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</si>
  <si>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</si>
  <si>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</si>
  <si>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</si>
  <si>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</si>
  <si>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</si>
  <si>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</si>
  <si>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</si>
  <si>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</si>
  <si>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</si>
  <si>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</si>
  <si>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</si>
  <si>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</si>
  <si>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</si>
  <si>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</si>
  <si>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</si>
  <si>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</si>
  <si>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</si>
  <si>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</si>
  <si>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</si>
  <si>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</si>
  <si>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</si>
  <si>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</si>
  <si>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</si>
  <si>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</si>
  <si>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</si>
  <si>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</si>
  <si>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</si>
  <si>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</si>
  <si>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</si>
  <si>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</si>
  <si>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</si>
  <si>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</si>
  <si>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</si>
  <si>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</si>
  <si>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</si>
  <si>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</si>
  <si>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</si>
  <si>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</si>
  <si>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</si>
  <si>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</si>
  <si>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</si>
  <si>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</si>
  <si>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</si>
  <si>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</si>
  <si>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</si>
  <si>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</si>
  <si>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</si>
  <si>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</si>
  <si>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</si>
  <si>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</si>
  <si>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</si>
  <si>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</si>
  <si>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</si>
  <si>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</si>
  <si>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</si>
  <si>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</si>
  <si>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</si>
  <si>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</si>
  <si>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</si>
  <si>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</si>
  <si>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</si>
  <si>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</si>
  <si>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</si>
  <si>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</si>
  <si>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</si>
  <si>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</si>
  <si>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</si>
  <si>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</si>
  <si>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</si>
  <si>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</si>
  <si>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</si>
  <si>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</si>
  <si>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</si>
  <si>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</si>
  <si>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</si>
  <si>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</si>
  <si>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</si>
  <si>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</si>
  <si>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</si>
  <si>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</si>
  <si>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</si>
  <si>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</si>
  <si>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</si>
  <si>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</si>
  <si>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</si>
  <si>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</si>
  <si>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</si>
  <si>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</si>
  <si>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</si>
  <si>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</si>
  <si>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</si>
  <si>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</si>
  <si>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</si>
  <si>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</si>
  <si>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</si>
  <si>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</si>
  <si>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</si>
  <si>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</si>
  <si>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</si>
  <si>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</si>
  <si>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</si>
  <si>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</si>
  <si>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</si>
  <si>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</si>
  <si>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</si>
  <si>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</si>
  <si>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</si>
  <si>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</si>
  <si>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</si>
  <si>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</si>
  <si>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</si>
  <si>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</si>
  <si>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</si>
  <si>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</si>
  <si>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</si>
  <si>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</si>
  <si>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</si>
  <si>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</si>
  <si>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</si>
  <si>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</si>
  <si>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</si>
  <si>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</si>
  <si>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</si>
  <si>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</si>
  <si>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</si>
  <si>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</si>
  <si>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</si>
  <si>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</si>
  <si>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</si>
  <si>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</si>
  <si>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</si>
  <si>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</si>
  <si>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</si>
  <si>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</si>
  <si>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</si>
  <si>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</si>
  <si>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</si>
  <si>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</si>
  <si>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</si>
  <si>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</si>
  <si>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</si>
  <si>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</si>
  <si>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</si>
  <si>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</si>
  <si>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</si>
  <si>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</si>
  <si>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</si>
  <si>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</si>
  <si>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</si>
  <si>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</si>
  <si>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</si>
  <si>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</si>
  <si>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</si>
  <si>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</si>
  <si>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</si>
  <si>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</si>
  <si>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</si>
  <si>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</si>
  <si>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</si>
  <si>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</si>
  <si>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</si>
  <si>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</si>
  <si>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</si>
  <si>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</si>
  <si>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</si>
  <si>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</si>
  <si>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</si>
  <si>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</si>
  <si>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</si>
  <si>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</si>
  <si>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</si>
  <si>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</si>
  <si>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</si>
  <si>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</si>
  <si>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</si>
  <si>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</si>
  <si>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</si>
  <si>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</si>
  <si>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</si>
  <si>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</si>
  <si>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</si>
  <si>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</si>
  <si>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</si>
  <si>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</si>
  <si>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</si>
  <si>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</si>
  <si>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</si>
  <si>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</si>
  <si>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</si>
  <si>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</si>
  <si>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</si>
  <si>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</si>
  <si>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</si>
  <si>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</si>
  <si>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</si>
  <si>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</si>
  <si>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</si>
  <si>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</si>
  <si>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</si>
  <si>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</si>
  <si>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</si>
  <si>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</si>
  <si>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</si>
  <si>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</si>
  <si>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</si>
  <si>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</si>
  <si>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</si>
  <si>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</si>
  <si>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</si>
  <si>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</si>
  <si>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</si>
  <si>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</si>
  <si>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</si>
  <si>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</si>
  <si>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</si>
  <si>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</si>
  <si>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</si>
  <si>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</si>
  <si>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</si>
  <si>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</si>
  <si>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</si>
  <si>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</si>
  <si>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</si>
  <si>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</si>
  <si>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</si>
  <si>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</si>
  <si>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</si>
  <si>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</si>
  <si>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</si>
  <si>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</si>
  <si>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</si>
  <si>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</si>
  <si>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</si>
  <si>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</si>
  <si>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</si>
  <si>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</si>
  <si>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</si>
  <si>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</si>
  <si>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</si>
  <si>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</si>
  <si>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</si>
  <si>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</si>
  <si>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</si>
  <si>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</si>
  <si>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</si>
  <si>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</si>
  <si>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</si>
  <si>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</si>
  <si>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</si>
  <si>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</si>
  <si>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</si>
  <si>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</si>
  <si>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</si>
  <si>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</si>
  <si>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</si>
  <si>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</si>
  <si>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</si>
  <si>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</si>
  <si>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</si>
  <si>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</si>
  <si>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</si>
  <si>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</si>
  <si>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</si>
  <si>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</si>
  <si>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</si>
  <si>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</si>
  <si>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</si>
  <si>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</si>
  <si>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</si>
  <si>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</si>
  <si>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</si>
  <si>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</si>
  <si>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</si>
  <si>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</si>
  <si>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</si>
  <si>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</si>
  <si>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</si>
  <si>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</si>
  <si>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</si>
  <si>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</si>
  <si>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</si>
  <si>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</si>
  <si>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</si>
  <si>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</si>
  <si>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</si>
  <si>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</si>
  <si>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</si>
  <si>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</si>
  <si>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</si>
  <si>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</si>
  <si>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</si>
  <si>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</si>
  <si>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</si>
  <si>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</si>
  <si>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</si>
  <si>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</si>
  <si>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</si>
  <si>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</si>
  <si>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</si>
  <si>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</si>
  <si>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</si>
  <si>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</si>
  <si>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</si>
  <si>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</si>
  <si>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</si>
  <si>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</si>
  <si>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</si>
  <si>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</si>
  <si>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</si>
  <si>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</si>
  <si>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</si>
  <si>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</si>
  <si>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</si>
  <si>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</si>
  <si>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</si>
  <si>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</si>
  <si>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</si>
  <si>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</si>
  <si>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</si>
  <si>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</si>
  <si>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</si>
  <si>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</si>
  <si>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</si>
  <si>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</si>
  <si>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</si>
  <si>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</si>
  <si>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</si>
  <si>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</si>
  <si>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</si>
  <si>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</si>
  <si>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</si>
  <si>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</si>
  <si>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</si>
  <si>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</si>
  <si>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</si>
  <si>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</si>
  <si>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</si>
  <si>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</si>
  <si>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</si>
  <si>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</si>
  <si>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</si>
  <si>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</si>
  <si>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</si>
  <si>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</si>
  <si>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</si>
  <si>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</si>
  <si>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</si>
  <si>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</si>
  <si>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</si>
  <si>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</si>
  <si>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</si>
  <si>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</si>
  <si>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</si>
  <si>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</si>
  <si>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</si>
  <si>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</si>
  <si>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</si>
  <si>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</si>
  <si>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</si>
  <si>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</si>
  <si>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</si>
  <si>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</si>
  <si>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</si>
  <si>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</si>
  <si>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</si>
  <si>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</si>
  <si>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</si>
  <si>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</si>
  <si>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</si>
  <si>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</si>
  <si>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</si>
  <si>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</si>
  <si>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</si>
  <si>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</si>
  <si>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</si>
  <si>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</si>
  <si>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</si>
  <si>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</si>
  <si>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</si>
  <si>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</si>
  <si>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</si>
  <si>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</si>
  <si>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</si>
  <si>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</si>
  <si>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</si>
  <si>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</si>
  <si>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</si>
  <si>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</si>
  <si>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</si>
  <si>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</si>
  <si>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</si>
  <si>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</si>
  <si>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</si>
  <si>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</si>
  <si>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</si>
  <si>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</si>
  <si>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</si>
  <si>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</si>
  <si>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</si>
  <si>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</si>
  <si>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</si>
  <si>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</si>
  <si>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</si>
  <si>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</si>
  <si>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</si>
  <si>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</si>
  <si>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</si>
  <si>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</si>
  <si>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</si>
  <si>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</si>
  <si>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</si>
  <si>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</si>
  <si>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</si>
  <si>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</si>
  <si>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</si>
  <si>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</si>
  <si>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</si>
  <si>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</si>
  <si>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</si>
  <si>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</si>
  <si>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</si>
  <si>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</si>
  <si>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</si>
  <si>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</si>
  <si>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</si>
  <si>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</si>
  <si>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</si>
  <si>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</si>
  <si>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</si>
  <si>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</si>
  <si>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</si>
  <si>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</si>
  <si>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</si>
  <si>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</si>
  <si>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</si>
  <si>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</si>
  <si>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</si>
  <si>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</si>
  <si>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</si>
  <si>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</si>
  <si>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</si>
  <si>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</si>
  <si>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</si>
  <si>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</si>
  <si>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</si>
  <si>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</si>
  <si>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</si>
  <si>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</si>
  <si>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</si>
  <si>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</si>
  <si>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</si>
  <si>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</si>
  <si>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</si>
  <si>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</si>
  <si>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</si>
  <si>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</si>
  <si>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</si>
  <si>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</si>
  <si>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</si>
  <si>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</si>
  <si>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</si>
  <si>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</si>
  <si>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</si>
  <si>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</si>
  <si>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</si>
  <si>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</si>
  <si>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</si>
  <si>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</si>
  <si>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</si>
  <si>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</si>
  <si>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</si>
  <si>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</si>
  <si>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</si>
  <si>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</si>
  <si>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</si>
  <si>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</si>
  <si>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</si>
  <si>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</si>
  <si>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</si>
  <si>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</si>
  <si>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</si>
  <si>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</si>
  <si>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</si>
  <si>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</si>
  <si>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</si>
  <si>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</si>
  <si>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</si>
  <si>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</si>
  <si>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</si>
  <si>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</si>
  <si>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</si>
  <si>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</si>
  <si>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</si>
  <si>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</si>
  <si>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</si>
  <si>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</si>
  <si>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</si>
  <si>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</si>
  <si>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</si>
  <si>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</si>
  <si>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</si>
  <si>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</si>
  <si>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</si>
  <si>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</si>
  <si>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</si>
  <si>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</si>
  <si>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</si>
  <si>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</si>
  <si>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</si>
  <si>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</si>
  <si>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</si>
  <si>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</si>
  <si>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</si>
  <si>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</si>
  <si>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</si>
  <si>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</si>
  <si>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</si>
  <si>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</si>
  <si>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</si>
  <si>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</si>
  <si>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</si>
  <si>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</si>
  <si>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</si>
  <si>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</si>
  <si>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</si>
  <si>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</si>
  <si>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</si>
  <si>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</si>
  <si>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</si>
  <si>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</si>
  <si>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</si>
  <si>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</si>
  <si>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</si>
  <si>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</si>
  <si>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</si>
  <si>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</si>
  <si>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</si>
  <si>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</si>
  <si>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</si>
  <si>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</si>
  <si>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</si>
  <si>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</si>
  <si>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</si>
  <si>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</si>
  <si>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</si>
  <si>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</si>
  <si>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</si>
  <si>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</si>
  <si>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</si>
  <si>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</si>
  <si>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</si>
  <si>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</si>
  <si>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</si>
  <si>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</si>
  <si>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</si>
  <si>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</si>
  <si>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</si>
  <si>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</si>
  <si>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</si>
  <si>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</si>
  <si>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</si>
  <si>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</si>
  <si>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</si>
  <si>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</si>
  <si>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</si>
  <si>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</si>
  <si>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</si>
  <si>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</si>
  <si>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</si>
  <si>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</si>
  <si>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</si>
  <si>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</si>
  <si>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</si>
  <si>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</si>
  <si>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</si>
  <si>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</si>
  <si>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</si>
  <si>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</si>
  <si>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</si>
  <si>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</si>
  <si>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</si>
  <si>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</si>
  <si>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</si>
  <si>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</si>
  <si>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</si>
  <si>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</si>
  <si>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</si>
  <si>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</si>
  <si>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</si>
  <si>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</si>
  <si>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</si>
  <si>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</si>
  <si>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</si>
  <si>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</si>
  <si>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</si>
  <si>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</si>
  <si>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</si>
  <si>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</si>
  <si>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</si>
  <si>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</si>
  <si>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</si>
  <si>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</si>
  <si>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</si>
  <si>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</si>
  <si>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</si>
  <si>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</si>
  <si>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</si>
  <si>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</si>
  <si>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</si>
  <si>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</si>
  <si>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</si>
  <si>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</si>
  <si>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</si>
  <si>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</si>
  <si>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</si>
  <si>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</si>
  <si>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</si>
  <si>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</si>
  <si>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</si>
  <si>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</si>
  <si>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</si>
  <si>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</si>
  <si>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</si>
  <si>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</si>
  <si>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</si>
  <si>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</si>
  <si>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</si>
  <si>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</si>
  <si>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</si>
  <si>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</si>
  <si>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</si>
  <si>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</si>
  <si>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</si>
  <si>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</si>
  <si>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</si>
  <si>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</si>
  <si>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</si>
  <si>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</si>
  <si>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</si>
  <si>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</si>
  <si>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</si>
  <si>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</si>
  <si>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</si>
  <si>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</si>
  <si>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</si>
  <si>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</si>
  <si>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</si>
  <si>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</si>
  <si>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</si>
  <si>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</si>
  <si>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</si>
  <si>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</si>
  <si>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</si>
  <si>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</si>
  <si>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</si>
  <si>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</si>
  <si>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</si>
  <si>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</si>
  <si>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</si>
  <si>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</si>
  <si>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</si>
  <si>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</si>
  <si>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</si>
  <si>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</si>
  <si>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</si>
  <si>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</si>
  <si>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</si>
  <si>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</si>
  <si>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</si>
  <si>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</si>
  <si>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</si>
  <si>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</si>
  <si>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</si>
  <si>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</si>
  <si>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</si>
  <si>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</si>
  <si>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</si>
  <si>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</si>
  <si>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</si>
  <si>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</si>
  <si>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</si>
  <si>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</si>
  <si>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</si>
  <si>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</si>
  <si>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</si>
  <si>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</si>
  <si>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</si>
  <si>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</si>
  <si>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</si>
  <si>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</si>
  <si>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</si>
  <si>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</si>
  <si>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</si>
  <si>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</si>
  <si>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</si>
  <si>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</si>
  <si>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</si>
  <si>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</si>
  <si>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</si>
  <si>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</si>
  <si>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</si>
  <si>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</si>
  <si>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</si>
  <si>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</si>
  <si>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</si>
  <si>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</si>
  <si>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</si>
  <si>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</si>
  <si>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</si>
  <si>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</si>
  <si>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</si>
  <si>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</si>
  <si>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</si>
  <si>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</si>
  <si>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</si>
  <si>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</si>
  <si>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</si>
  <si>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</si>
  <si>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</si>
  <si>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</si>
  <si>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</si>
  <si>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</si>
  <si>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</si>
  <si>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</si>
  <si>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</si>
  <si>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</si>
  <si>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</si>
  <si>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</si>
  <si>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</si>
  <si>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</si>
  <si>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</si>
  <si>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</si>
  <si>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</si>
  <si>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</si>
  <si>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</si>
  <si>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</si>
  <si>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</si>
  <si>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</si>
  <si>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</si>
  <si>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</si>
  <si>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</si>
  <si>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</si>
  <si>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</si>
  <si>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</si>
  <si>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</si>
  <si>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</si>
  <si>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</si>
  <si>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</si>
  <si>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</si>
  <si>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</si>
  <si>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</si>
  <si>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</si>
  <si>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</si>
  <si>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</si>
  <si>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</si>
  <si>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</si>
  <si>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</si>
  <si>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</si>
  <si>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</si>
  <si>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</si>
  <si>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</si>
  <si>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</si>
  <si>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</si>
  <si>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</si>
  <si>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</si>
  <si>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</si>
  <si>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</si>
  <si>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</si>
  <si>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</si>
  <si>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</si>
  <si>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</si>
  <si>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</si>
  <si>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</si>
  <si>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</si>
  <si>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</si>
  <si>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</si>
  <si>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</si>
  <si>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</si>
  <si>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</si>
  <si>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</si>
  <si>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</si>
  <si>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</si>
  <si>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</si>
  <si>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</si>
  <si>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</si>
  <si>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</si>
  <si>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</si>
  <si>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</si>
  <si>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</si>
  <si>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</si>
  <si>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</si>
  <si>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</si>
  <si>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</si>
  <si>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</si>
  <si>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</si>
  <si>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</si>
  <si>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</si>
  <si>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</si>
  <si>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</si>
  <si>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</si>
  <si>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</si>
  <si>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</si>
  <si>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</si>
  <si>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</si>
  <si>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</si>
  <si>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</si>
  <si>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</si>
  <si>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</si>
  <si>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</si>
  <si>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</si>
  <si>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</si>
  <si>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</si>
  <si>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</si>
  <si>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</si>
  <si>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</si>
  <si>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</si>
  <si>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</si>
  <si>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</si>
  <si>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</si>
  <si>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</si>
  <si>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</si>
  <si>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</si>
  <si>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</si>
  <si>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</si>
  <si>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</si>
  <si>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</si>
  <si>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</si>
  <si>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</si>
  <si>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</si>
  <si>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</si>
  <si>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</si>
  <si>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</si>
  <si>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</si>
  <si>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</si>
  <si>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</si>
  <si>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</si>
  <si>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</si>
  <si>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</si>
  <si>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</si>
  <si>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</si>
  <si>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</si>
  <si>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</si>
  <si>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</si>
  <si>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</si>
  <si>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</si>
  <si>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</si>
  <si>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</si>
  <si>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</si>
  <si>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</si>
  <si>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</si>
  <si>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</si>
  <si>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</si>
  <si>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</si>
  <si>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</si>
  <si>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</si>
  <si>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</si>
  <si>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</si>
  <si>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</si>
  <si>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</si>
  <si>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</si>
  <si>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</si>
  <si>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</si>
  <si>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</si>
  <si>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</si>
  <si>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</si>
  <si>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</si>
  <si>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</si>
  <si>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</si>
  <si>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</si>
  <si>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</si>
  <si>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</si>
  <si>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</si>
  <si>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</si>
  <si>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</si>
  <si>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</si>
  <si>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</si>
  <si>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</si>
  <si>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</si>
  <si>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</si>
  <si>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</si>
  <si>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</si>
  <si>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</si>
  <si>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</si>
  <si>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</si>
  <si>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</si>
  <si>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</si>
  <si>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</si>
  <si>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</si>
  <si>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</si>
  <si>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</si>
  <si>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</si>
  <si>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</si>
  <si>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</si>
  <si>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</si>
  <si>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</si>
  <si>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</si>
  <si>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</si>
  <si>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</si>
  <si>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</si>
  <si>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</si>
  <si>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</si>
  <si>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</si>
  <si>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</si>
  <si>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</si>
  <si>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</si>
  <si>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</si>
  <si>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</si>
  <si>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</si>
  <si>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</si>
  <si>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</si>
  <si>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</si>
  <si>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</si>
  <si>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</si>
  <si>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</si>
  <si>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</si>
  <si>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</si>
  <si>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</si>
  <si>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</si>
  <si>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</si>
  <si>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</si>
  <si>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</si>
  <si>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</si>
  <si>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</si>
  <si>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</si>
  <si>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</si>
  <si>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</si>
  <si>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</si>
  <si>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</si>
  <si>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</si>
  <si>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</si>
  <si>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</si>
  <si>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</si>
  <si>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</si>
  <si>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</si>
  <si>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</si>
  <si>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</si>
  <si>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</si>
  <si>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</si>
  <si>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</si>
  <si>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</si>
  <si>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</si>
  <si>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</si>
  <si>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</si>
  <si>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</si>
  <si>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</si>
  <si>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</si>
  <si>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</si>
  <si>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</si>
  <si>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</si>
  <si>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</si>
  <si>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</si>
  <si>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</si>
  <si>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</si>
  <si>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</si>
  <si>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</si>
  <si>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</si>
  <si>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</si>
  <si>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</si>
  <si>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</si>
  <si>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</si>
  <si>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</si>
  <si>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</si>
  <si>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</si>
  <si>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</si>
  <si>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</si>
  <si>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</si>
  <si>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</si>
  <si>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</si>
  <si>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</si>
  <si>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</si>
  <si>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</si>
  <si>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</si>
  <si>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</si>
  <si>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</si>
  <si>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</si>
  <si>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</si>
  <si>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</si>
  <si>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</si>
  <si>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</si>
  <si>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</si>
  <si>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</si>
  <si>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</si>
  <si>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</si>
  <si>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</si>
  <si>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</si>
  <si>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</si>
  <si>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</si>
  <si>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</si>
  <si>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</si>
  <si>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</si>
  <si>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</si>
  <si>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</si>
  <si>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</si>
  <si>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</si>
  <si>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</si>
  <si>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</si>
  <si>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</si>
  <si>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</si>
  <si>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</si>
  <si>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</si>
  <si>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</si>
  <si>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</si>
  <si>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</si>
  <si>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</si>
  <si>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</si>
  <si>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</si>
  <si>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</si>
  <si>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</si>
  <si>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</si>
  <si>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</si>
  <si>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</si>
  <si>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</si>
  <si>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</si>
  <si>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</si>
  <si>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</si>
  <si>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</si>
  <si>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</si>
  <si>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</si>
  <si>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</si>
  <si>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</si>
  <si>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</si>
  <si>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</si>
  <si>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</si>
  <si>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</si>
  <si>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</si>
  <si>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</si>
  <si>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</si>
  <si>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</si>
  <si>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</si>
  <si>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</si>
  <si>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</si>
  <si>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</si>
  <si>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</si>
  <si>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</si>
  <si>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</si>
  <si>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</si>
  <si>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</si>
  <si>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</si>
  <si>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</si>
  <si>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</si>
  <si>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</si>
  <si>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</si>
  <si>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</si>
  <si>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</si>
  <si>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</si>
  <si>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</si>
  <si>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</si>
  <si>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</si>
  <si>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</si>
  <si>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</si>
  <si>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</si>
  <si>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</si>
  <si>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</si>
  <si>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</si>
  <si>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</si>
  <si>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</si>
  <si>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</si>
  <si>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</si>
  <si>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</si>
  <si>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</si>
  <si>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</si>
  <si>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</si>
  <si>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</si>
  <si>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</si>
  <si>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</si>
  <si>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</si>
  <si>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</si>
  <si>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</si>
  <si>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</si>
  <si>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</si>
  <si>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</si>
  <si>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</si>
  <si>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</si>
  <si>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</si>
  <si>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</si>
  <si>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</si>
  <si>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</si>
  <si>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</si>
  <si>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</si>
  <si>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</si>
  <si>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</si>
  <si>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</si>
  <si>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</si>
  <si>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</si>
  <si>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</si>
  <si>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</si>
  <si>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</si>
  <si>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</si>
  <si>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</si>
  <si>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</si>
  <si>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</si>
  <si>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</si>
  <si>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</si>
  <si>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</si>
  <si>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</si>
  <si>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</si>
  <si>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</si>
  <si>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</si>
  <si>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</si>
  <si>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</si>
  <si>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</si>
  <si>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</si>
  <si>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</si>
  <si>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</si>
  <si>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</si>
  <si>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</si>
  <si>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</si>
  <si>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</si>
  <si>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</si>
  <si>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</si>
  <si>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</si>
  <si>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</si>
  <si>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</si>
  <si>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</si>
  <si>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</si>
  <si>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</si>
  <si>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</si>
  <si>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</si>
  <si>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</si>
  <si>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</si>
  <si>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</si>
  <si>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</si>
  <si>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</si>
  <si>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</si>
  <si>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</si>
  <si>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</si>
  <si>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</si>
  <si>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</si>
  <si>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</si>
  <si>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</si>
  <si>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</si>
  <si>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</si>
  <si>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</si>
  <si>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</si>
  <si>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</si>
  <si>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</si>
  <si>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</si>
  <si>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</si>
  <si>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</si>
  <si>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</si>
  <si>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</si>
  <si>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</si>
  <si>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</si>
  <si>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</si>
  <si>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</si>
  <si>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</si>
  <si>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</si>
  <si>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</si>
  <si>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</si>
  <si>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</si>
  <si>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</si>
  <si>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</si>
  <si>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</si>
  <si>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</si>
  <si>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</si>
  <si>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</si>
  <si>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</si>
  <si>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</si>
  <si>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</si>
  <si>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</si>
  <si>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</si>
  <si>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</si>
  <si>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</si>
  <si>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</si>
  <si>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</si>
  <si>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</si>
  <si>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</si>
  <si>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</si>
  <si>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</si>
  <si>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</si>
  <si>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</si>
  <si>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</si>
  <si>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</si>
  <si>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</si>
  <si>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</si>
  <si>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</si>
  <si>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</si>
  <si>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</si>
  <si>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</si>
  <si>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</si>
  <si>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</si>
  <si>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</si>
  <si>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</si>
  <si>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</si>
  <si>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</si>
  <si>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</si>
  <si>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</si>
  <si>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</si>
  <si>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</si>
  <si>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</si>
  <si>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</si>
  <si>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</si>
  <si>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</si>
  <si>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</si>
  <si>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</si>
  <si>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</si>
  <si>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</si>
  <si>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</si>
  <si>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</si>
  <si>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</si>
  <si>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</si>
  <si>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</si>
  <si>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</si>
  <si>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</si>
  <si>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</si>
  <si>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</si>
  <si>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</si>
  <si>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</si>
  <si>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</si>
  <si>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</si>
  <si>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</si>
  <si>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</si>
  <si>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</si>
  <si>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</si>
  <si>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</si>
  <si>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</si>
  <si>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</si>
  <si>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</si>
  <si>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</si>
  <si>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</si>
  <si>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</si>
  <si>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</si>
  <si>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</si>
  <si>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</si>
  <si>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</si>
  <si>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</si>
  <si>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</si>
  <si>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</si>
  <si>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</si>
  <si>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</si>
  <si>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</si>
  <si>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</si>
  <si>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</si>
  <si>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</si>
  <si>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</si>
  <si>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</si>
  <si>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</si>
  <si>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</si>
  <si>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</si>
  <si>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</si>
  <si>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</si>
  <si>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</si>
  <si>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</si>
  <si>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</si>
  <si>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</si>
  <si>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</si>
  <si>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</si>
  <si>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</si>
  <si>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</si>
  <si>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</si>
  <si>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</si>
  <si>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</si>
  <si>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</si>
  <si>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</si>
  <si>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</si>
  <si>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</si>
  <si>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</si>
  <si>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</si>
  <si>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</si>
  <si>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</si>
  <si>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</si>
  <si>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</si>
  <si>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</si>
  <si>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</si>
  <si>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</si>
  <si>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</si>
  <si>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</si>
  <si>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</si>
  <si>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</si>
  <si>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</si>
  <si>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</si>
  <si>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</si>
  <si>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</si>
  <si>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</si>
  <si>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</si>
  <si>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</si>
  <si>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</si>
  <si>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</si>
  <si>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</si>
  <si>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</si>
  <si>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</si>
  <si>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</si>
  <si>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</si>
  <si>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</si>
  <si>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</si>
  <si>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</si>
  <si>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</si>
  <si>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</si>
  <si>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</si>
  <si>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</si>
  <si>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</si>
  <si>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</si>
  <si>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</si>
  <si>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</si>
  <si>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</si>
  <si>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</si>
  <si>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</si>
  <si>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</si>
  <si>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</si>
  <si>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</si>
  <si>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</si>
  <si>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</si>
  <si>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</si>
  <si>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</si>
  <si>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</si>
  <si>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</si>
  <si>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</si>
  <si>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</si>
  <si>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</si>
  <si>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</si>
  <si>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</si>
  <si>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</si>
  <si>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</si>
  <si>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</si>
  <si>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</si>
  <si>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</si>
  <si>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</si>
  <si>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</si>
  <si>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</si>
  <si>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</si>
  <si>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</si>
  <si>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</si>
  <si>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</si>
  <si>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</si>
  <si>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</si>
  <si>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</si>
  <si>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</si>
  <si>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</si>
  <si>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</si>
  <si>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</si>
  <si>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</si>
  <si>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</si>
  <si>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</si>
  <si>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</si>
  <si>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</si>
  <si>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</si>
  <si>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</si>
  <si>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</si>
  <si>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</si>
  <si>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</si>
  <si>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</si>
  <si>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</si>
  <si>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</si>
  <si>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</si>
  <si>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</si>
  <si>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</si>
  <si>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</si>
  <si>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</si>
  <si>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</si>
  <si>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</si>
  <si>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</si>
  <si>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</si>
  <si>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</si>
  <si>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</si>
  <si>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</si>
  <si>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</si>
  <si>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</si>
  <si>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</si>
  <si>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</si>
  <si>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</si>
  <si>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</si>
  <si>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</si>
  <si>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</si>
  <si>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</si>
  <si>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</si>
  <si>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</si>
  <si>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</si>
  <si>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</si>
  <si>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</si>
  <si>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</si>
  <si>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</si>
  <si>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</si>
  <si>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</si>
  <si>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</si>
  <si>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</si>
  <si>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</si>
  <si>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</si>
  <si>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</si>
  <si>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</si>
  <si>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</si>
  <si>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</si>
  <si>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</si>
  <si>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</si>
  <si>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</si>
  <si>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</si>
  <si>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</si>
  <si>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</si>
  <si>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</si>
  <si>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</si>
  <si>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</si>
  <si>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</si>
  <si>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</si>
  <si>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</si>
  <si>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</si>
  <si>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</si>
  <si>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</si>
  <si>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</si>
  <si>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</si>
  <si>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</si>
  <si>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</si>
  <si>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</si>
  <si>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</si>
  <si>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</si>
  <si>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</si>
  <si>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</si>
  <si>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</si>
  <si>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</si>
  <si>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</si>
  <si>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</si>
  <si>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</si>
  <si>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</si>
  <si>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</si>
  <si>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</si>
  <si>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</si>
  <si>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</si>
  <si>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</si>
  <si>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</si>
  <si>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</si>
  <si>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</si>
  <si>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</si>
  <si>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</si>
  <si>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</si>
  <si>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</si>
  <si>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</si>
  <si>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</si>
  <si>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</si>
  <si>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</si>
  <si>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</si>
  <si>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</si>
  <si>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</si>
  <si>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</si>
  <si>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</si>
  <si>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</si>
  <si>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</si>
  <si>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</si>
  <si>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</si>
  <si>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</si>
  <si>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</si>
  <si>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</si>
  <si>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</si>
  <si>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</si>
  <si>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</si>
  <si>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</si>
  <si>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</si>
  <si>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</si>
  <si>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</si>
  <si>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</si>
  <si>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</si>
  <si>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</si>
  <si>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</si>
  <si>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</si>
  <si>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</si>
  <si>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</si>
  <si>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</si>
  <si>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</si>
  <si>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</si>
  <si>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</si>
  <si>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</si>
  <si>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</si>
  <si>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</si>
  <si>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</si>
  <si>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</si>
  <si>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</si>
  <si>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</si>
  <si>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</si>
  <si>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</si>
  <si>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</si>
  <si>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</si>
  <si>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</si>
  <si>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</si>
  <si>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</si>
  <si>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</si>
  <si>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</si>
  <si>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</si>
  <si>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</si>
  <si>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</si>
  <si>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</si>
  <si>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</si>
  <si>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</si>
  <si>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</si>
  <si>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</si>
  <si>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</si>
  <si>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</si>
  <si>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</si>
  <si>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</si>
  <si>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</si>
  <si>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</si>
  <si>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</si>
  <si>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</si>
  <si>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</si>
  <si>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</si>
  <si>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</si>
  <si>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</si>
  <si>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</si>
  <si>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</si>
  <si>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</si>
  <si>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</si>
  <si>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</si>
  <si>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</si>
  <si>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</si>
  <si>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</si>
  <si>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</si>
  <si>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</si>
  <si>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</si>
  <si>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</si>
  <si>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</si>
  <si>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</si>
  <si>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</si>
  <si>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</si>
  <si>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</si>
  <si>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</si>
  <si>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</si>
  <si>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</si>
  <si>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</si>
  <si>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</si>
  <si>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</si>
  <si>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</si>
  <si>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</si>
  <si>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</si>
  <si>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</si>
  <si>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</si>
  <si>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</si>
  <si>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</si>
  <si>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</si>
  <si>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</si>
  <si>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</si>
  <si>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</si>
  <si>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</si>
  <si>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</si>
  <si>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</si>
  <si>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</si>
  <si>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</si>
  <si>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</si>
  <si>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</si>
  <si>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</si>
  <si>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</si>
  <si>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</si>
  <si>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</si>
  <si>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</si>
  <si>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</si>
  <si>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</si>
  <si>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</si>
  <si>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</si>
  <si>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</si>
  <si>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</si>
  <si>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</si>
  <si>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</si>
  <si>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</si>
  <si>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</si>
  <si>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</si>
  <si>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</si>
  <si>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</si>
  <si>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</si>
  <si>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</si>
  <si>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</si>
  <si>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</si>
  <si>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</si>
  <si>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</si>
  <si>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</si>
  <si>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</si>
  <si>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</si>
  <si>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</si>
  <si>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</si>
  <si>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</si>
  <si>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</si>
  <si>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</si>
  <si>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</si>
  <si>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</si>
  <si>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</si>
  <si>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</si>
  <si>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</si>
  <si>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</si>
  <si>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</si>
  <si>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</si>
  <si>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</si>
  <si>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</si>
  <si>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</si>
  <si>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</si>
  <si>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</si>
  <si>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</si>
  <si>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</si>
  <si>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</si>
  <si>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</si>
  <si>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</si>
  <si>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</si>
  <si>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</si>
  <si>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</si>
  <si>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</si>
  <si>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</si>
  <si>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</si>
  <si>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</si>
  <si>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</si>
  <si>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</si>
  <si>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</si>
  <si>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</si>
  <si>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</si>
  <si>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</si>
  <si>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</si>
  <si>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</si>
  <si>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</si>
  <si>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</si>
  <si>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</si>
  <si>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</si>
  <si>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</si>
  <si>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</si>
  <si>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</si>
  <si>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</si>
  <si>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</si>
  <si>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</si>
  <si>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</si>
  <si>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</si>
  <si>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</si>
  <si>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</si>
  <si>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</si>
  <si>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</si>
  <si>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</si>
  <si>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</si>
  <si>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</si>
  <si>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</si>
  <si>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</si>
  <si>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</si>
  <si>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</si>
  <si>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</si>
  <si>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</si>
  <si>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</si>
  <si>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</si>
  <si>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</si>
  <si>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</si>
  <si>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</si>
  <si>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</si>
  <si>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</si>
  <si>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</si>
  <si>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</si>
  <si>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</si>
  <si>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</si>
  <si>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</si>
  <si>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</si>
  <si>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</si>
  <si>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</si>
  <si>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</si>
  <si>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</si>
  <si>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</si>
  <si>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</si>
  <si>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</si>
  <si>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</si>
  <si>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</si>
  <si>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</si>
  <si>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</si>
  <si>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</si>
  <si>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</si>
  <si>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</si>
  <si>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</si>
  <si>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</si>
  <si>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</si>
  <si>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</si>
  <si>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</si>
  <si>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</si>
  <si>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</si>
  <si>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</si>
  <si>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</si>
  <si>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</si>
  <si>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</si>
  <si>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</si>
  <si>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</si>
  <si>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</si>
  <si>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</si>
  <si>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</si>
  <si>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</si>
  <si>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</si>
  <si>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</si>
  <si>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</si>
  <si>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</si>
  <si>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</si>
  <si>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</si>
  <si>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</si>
  <si>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</si>
  <si>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</si>
  <si>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</si>
  <si>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</si>
  <si>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</si>
  <si>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</si>
  <si>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</si>
  <si>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</si>
  <si>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</si>
  <si>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</si>
  <si>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</si>
  <si>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</si>
  <si>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</si>
  <si>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</si>
  <si>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</si>
  <si>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</si>
  <si>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</si>
  <si>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</si>
  <si>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</si>
  <si>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</si>
  <si>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</si>
  <si>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</si>
  <si>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</si>
  <si>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</si>
  <si>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</si>
  <si>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</si>
  <si>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</si>
  <si>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</si>
  <si>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</si>
  <si>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</si>
  <si>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</si>
  <si>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</si>
  <si>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</si>
  <si>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</si>
  <si>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</si>
  <si>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</si>
  <si>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</si>
  <si>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</si>
  <si>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</si>
  <si>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</si>
  <si>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</si>
  <si>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</si>
  <si>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</si>
  <si>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</si>
  <si>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</si>
  <si>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</si>
  <si>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</si>
  <si>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</si>
  <si>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</si>
  <si>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</si>
  <si>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</si>
  <si>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</si>
  <si>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</si>
  <si>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</si>
  <si>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</si>
  <si>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</si>
  <si>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</si>
  <si>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</si>
  <si>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</si>
  <si>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</si>
  <si>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</si>
  <si>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</si>
  <si>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</si>
  <si>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</si>
  <si>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</si>
  <si>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</si>
  <si>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</si>
  <si>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</si>
  <si>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</si>
  <si>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</si>
  <si>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</si>
  <si>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</si>
  <si>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</si>
  <si>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</si>
  <si>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</si>
  <si>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</si>
  <si>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</si>
  <si>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</si>
  <si>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</si>
  <si>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</si>
  <si>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</si>
  <si>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</si>
  <si>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</si>
  <si>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</si>
  <si>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</si>
  <si>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</si>
  <si>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</si>
  <si>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</si>
  <si>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</si>
  <si>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</si>
  <si>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</si>
  <si>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</si>
  <si>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</si>
  <si>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</si>
  <si>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</si>
  <si>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</si>
  <si>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</si>
  <si>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</si>
  <si>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</si>
  <si>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</si>
  <si>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</si>
  <si>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</si>
  <si>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</si>
  <si>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</si>
  <si>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</si>
  <si>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</si>
  <si>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</si>
  <si>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</si>
  <si>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</si>
  <si>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</si>
  <si>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</si>
  <si>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</si>
  <si>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</si>
  <si>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</si>
  <si>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</si>
  <si>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</si>
  <si>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</si>
  <si>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</si>
  <si>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</si>
  <si>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</si>
  <si>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</si>
  <si>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</si>
  <si>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</si>
  <si>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</si>
  <si>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</si>
  <si>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</si>
  <si>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</si>
  <si>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</si>
  <si>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</si>
  <si>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</si>
  <si>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</si>
  <si>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</si>
  <si>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</si>
  <si>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</si>
  <si>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</si>
  <si>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</si>
  <si>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</si>
  <si>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</si>
  <si>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</si>
  <si>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</si>
  <si>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</si>
  <si>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</si>
  <si>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</si>
  <si>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</si>
  <si>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</si>
  <si>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</si>
  <si>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</si>
  <si>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</si>
  <si>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</si>
  <si>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</si>
  <si>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</si>
  <si>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</si>
  <si>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</si>
  <si>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</si>
  <si>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</si>
  <si>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</si>
  <si>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</si>
  <si>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</si>
  <si>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</si>
  <si>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</si>
  <si>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</si>
  <si>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</si>
  <si>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</si>
  <si>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</si>
  <si>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</si>
  <si>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</si>
  <si>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</si>
  <si>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</si>
  <si>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</si>
  <si>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</si>
  <si>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</si>
  <si>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</si>
  <si>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</si>
  <si>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</si>
  <si>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</si>
  <si>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</si>
  <si>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</si>
  <si>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</si>
  <si>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</si>
  <si>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</si>
  <si>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</si>
  <si>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</si>
  <si>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</si>
  <si>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</si>
  <si>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</si>
  <si>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</si>
  <si>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</si>
  <si>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</si>
  <si>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</si>
  <si>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</si>
  <si>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</si>
  <si>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</si>
  <si>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</si>
  <si>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</si>
  <si>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</si>
  <si>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</si>
  <si>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</si>
  <si>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</si>
  <si>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</si>
  <si>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</si>
  <si>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</si>
  <si>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</si>
  <si>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</si>
  <si>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</si>
  <si>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</si>
  <si>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</si>
  <si>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</si>
  <si>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</si>
  <si>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</si>
  <si>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</si>
  <si>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</si>
  <si>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</si>
  <si>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</si>
  <si>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</si>
  <si>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</si>
  <si>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</si>
  <si>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</si>
  <si>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</si>
  <si>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</si>
  <si>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</si>
  <si>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</si>
  <si>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</si>
  <si>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</si>
  <si>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</si>
  <si>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</si>
  <si>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</si>
  <si>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</si>
  <si>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</si>
  <si>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</si>
  <si>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</si>
  <si>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</si>
  <si>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</si>
  <si>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</si>
  <si>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</si>
  <si>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</si>
  <si>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</si>
  <si>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</si>
  <si>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</si>
  <si>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</si>
  <si>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</si>
  <si>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</si>
  <si>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</si>
  <si>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</si>
  <si>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</si>
  <si>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</si>
  <si>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</si>
  <si>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</si>
  <si>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</si>
  <si>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</si>
  <si>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</si>
  <si>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</si>
  <si>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</si>
  <si>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</si>
  <si>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</si>
  <si>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</si>
  <si>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</si>
  <si>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</si>
  <si>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</si>
  <si>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</si>
  <si>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</si>
  <si>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</si>
  <si>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</si>
  <si>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</si>
  <si>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</si>
  <si>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</si>
  <si>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</si>
  <si>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</si>
  <si>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</si>
  <si>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</si>
  <si>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</si>
  <si>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</si>
  <si>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</si>
  <si>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</si>
  <si>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</si>
  <si>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</si>
  <si>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</si>
  <si>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</si>
  <si>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</si>
  <si>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</si>
  <si>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</si>
  <si>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</si>
  <si>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</si>
  <si>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</si>
  <si>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</si>
  <si>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</si>
  <si>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</si>
  <si>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</si>
  <si>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</si>
  <si>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</si>
  <si>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</si>
  <si>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</si>
  <si>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</si>
  <si>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</si>
  <si>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</si>
  <si>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</si>
  <si>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</si>
  <si>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</si>
  <si>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</si>
  <si>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</si>
  <si>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</si>
  <si>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</si>
  <si>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</si>
  <si>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</si>
  <si>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</si>
  <si>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</si>
  <si>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</si>
  <si>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</si>
  <si>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</si>
  <si>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</si>
  <si>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</si>
  <si>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</si>
  <si>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</si>
  <si>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</si>
  <si>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</si>
  <si>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</si>
  <si>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</si>
  <si>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</si>
  <si>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</si>
  <si>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</si>
  <si>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</si>
  <si>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</si>
  <si>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</si>
  <si>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</si>
  <si>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</si>
  <si>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</si>
  <si>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</si>
  <si>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</si>
  <si>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</si>
  <si>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</si>
  <si>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</si>
  <si>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</si>
  <si>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</si>
  <si>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</si>
  <si>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</si>
  <si>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</si>
  <si>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</si>
  <si>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</si>
  <si>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</si>
  <si>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</si>
  <si>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</si>
  <si>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</si>
  <si>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</si>
  <si>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</si>
  <si>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</si>
  <si>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</si>
  <si>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</si>
  <si>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</si>
  <si>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</si>
  <si>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</si>
  <si>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</si>
  <si>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</si>
  <si>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</si>
  <si>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</si>
  <si>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</si>
  <si>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</si>
  <si>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</si>
  <si>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</si>
  <si>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</si>
  <si>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</si>
  <si>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</si>
  <si>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</si>
  <si>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</si>
  <si>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</si>
  <si>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</si>
  <si>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</si>
  <si>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</si>
  <si>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</si>
  <si>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</si>
  <si>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</si>
  <si>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</si>
  <si>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</si>
  <si>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</si>
  <si>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</si>
  <si>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</si>
  <si>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</si>
  <si>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</si>
  <si>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</si>
  <si>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</si>
  <si>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</si>
  <si>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</si>
  <si>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</si>
  <si>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</si>
  <si>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</si>
  <si>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</si>
  <si>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</si>
  <si>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</si>
  <si>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</si>
  <si>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</si>
  <si>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</si>
  <si>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</si>
  <si>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</si>
  <si>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</si>
  <si>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</si>
  <si>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</si>
  <si>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</si>
  <si>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</si>
  <si>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</si>
  <si>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</si>
  <si>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</si>
  <si>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</si>
  <si>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</si>
  <si>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</si>
  <si>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</si>
  <si>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</si>
  <si>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</si>
  <si>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</si>
  <si>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</si>
  <si>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</si>
  <si>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</si>
  <si>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</si>
  <si>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</si>
  <si>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</si>
  <si>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</si>
  <si>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</si>
  <si>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</si>
  <si>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</si>
  <si>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</si>
  <si>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</si>
  <si>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</si>
  <si>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</si>
  <si>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</si>
  <si>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</si>
  <si>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</si>
  <si>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</si>
  <si>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</si>
  <si>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</si>
  <si>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</si>
  <si>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</si>
  <si>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</si>
  <si>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</si>
  <si>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</si>
  <si>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</si>
  <si>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</si>
  <si>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</si>
  <si>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</si>
  <si>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</si>
  <si>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</si>
  <si>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</si>
  <si>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</si>
  <si>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</si>
  <si>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</si>
  <si>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</si>
  <si>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</si>
  <si>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</si>
  <si>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</si>
  <si>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</si>
  <si>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</si>
  <si>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</si>
  <si>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</si>
  <si>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</si>
  <si>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</si>
  <si>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</si>
  <si>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</si>
  <si>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</si>
  <si>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</si>
  <si>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</si>
  <si>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</si>
  <si>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</si>
  <si>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</si>
  <si>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</si>
  <si>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</si>
  <si>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</si>
  <si>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</si>
  <si>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</si>
  <si>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</si>
  <si>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</si>
  <si>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</si>
  <si>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</si>
  <si>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</si>
  <si>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</si>
  <si>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</si>
  <si>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</si>
  <si>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</si>
  <si>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</si>
  <si>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</si>
  <si>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</si>
  <si>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</si>
  <si>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</si>
  <si>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</si>
  <si>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</si>
  <si>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</si>
  <si>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</si>
  <si>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</si>
  <si>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</si>
  <si>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</si>
  <si>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</si>
  <si>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</si>
  <si>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</si>
  <si>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</si>
  <si>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</si>
  <si>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</si>
  <si>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</si>
  <si>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</si>
  <si>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</si>
  <si>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</si>
  <si>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</si>
  <si>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</si>
  <si>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</si>
  <si>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</si>
  <si>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</si>
  <si>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</si>
  <si>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</si>
  <si>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</si>
  <si>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</si>
  <si>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</si>
  <si>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</si>
  <si>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</si>
  <si>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</si>
  <si>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</si>
  <si>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</si>
  <si>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</si>
  <si>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</si>
  <si>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</si>
  <si>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</si>
  <si>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</si>
  <si>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</si>
  <si>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</si>
  <si>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</si>
  <si>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</si>
  <si>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</si>
  <si>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</si>
  <si>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</si>
  <si>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</si>
  <si>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</si>
  <si>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</si>
  <si>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</si>
  <si>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</si>
  <si>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</si>
  <si>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</si>
  <si>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</si>
  <si>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</si>
  <si>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</si>
  <si>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</si>
  <si>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</si>
  <si>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</si>
  <si>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</si>
  <si>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</si>
  <si>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</si>
  <si>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</si>
  <si>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</si>
  <si>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</si>
  <si>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</si>
  <si>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</si>
  <si>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</si>
  <si>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</si>
  <si>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</si>
  <si>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</si>
  <si>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</si>
  <si>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</si>
  <si>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</si>
  <si>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</si>
  <si>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</si>
  <si>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</si>
  <si>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</si>
  <si>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</si>
  <si>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</si>
  <si>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</si>
  <si>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</si>
  <si>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</si>
  <si>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</si>
  <si>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</si>
  <si>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</si>
  <si>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</si>
  <si>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</si>
  <si>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</si>
  <si>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</si>
  <si>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</si>
  <si>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</si>
  <si>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</si>
  <si>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</si>
  <si>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</si>
  <si>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</si>
  <si>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</si>
  <si>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</si>
  <si>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</si>
  <si>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</si>
  <si>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</si>
  <si>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</si>
  <si>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</si>
  <si>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</si>
  <si>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</si>
  <si>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</si>
  <si>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</si>
  <si>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</si>
  <si>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</si>
  <si>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</si>
  <si>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</si>
  <si>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</si>
  <si>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</si>
  <si>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</si>
  <si>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</si>
  <si>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</si>
  <si>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</si>
  <si>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</si>
  <si>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</si>
  <si>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</si>
  <si>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</si>
  <si>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</si>
  <si>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</si>
  <si>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</si>
  <si>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</si>
  <si>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</si>
  <si>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</si>
  <si>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</si>
  <si>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</si>
  <si>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</si>
  <si>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</si>
  <si>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</si>
  <si>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</si>
  <si>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</si>
  <si>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</si>
  <si>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</si>
  <si>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</si>
  <si>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</si>
  <si>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</si>
  <si>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</si>
  <si>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</si>
  <si>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</si>
  <si>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</si>
  <si>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</si>
  <si>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</si>
  <si>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</si>
  <si>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</si>
  <si>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</si>
  <si>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</si>
  <si>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</si>
  <si>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</si>
  <si>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</si>
  <si>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</si>
  <si>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</si>
  <si>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</si>
  <si>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</si>
  <si>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</si>
  <si>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</si>
  <si>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</si>
  <si>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</si>
  <si>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</si>
  <si>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</si>
  <si>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</si>
  <si>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</si>
  <si>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</si>
  <si>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</si>
  <si>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</si>
  <si>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</si>
  <si>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</si>
  <si>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</si>
  <si>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</si>
  <si>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</si>
  <si>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</si>
  <si>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</si>
  <si>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</si>
  <si>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</si>
  <si>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</si>
  <si>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</si>
  <si>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</si>
  <si>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</si>
  <si>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</si>
  <si>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</si>
  <si>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</si>
  <si>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</si>
  <si>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</si>
  <si>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</si>
  <si>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</si>
  <si>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</si>
  <si>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</si>
  <si>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</si>
  <si>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</si>
  <si>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</si>
  <si>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</si>
  <si>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</si>
  <si>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</si>
  <si>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</si>
  <si>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</si>
  <si>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</si>
  <si>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</si>
  <si>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</si>
  <si>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</si>
  <si>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</si>
  <si>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</si>
  <si>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</si>
  <si>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</si>
  <si>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</si>
  <si>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</si>
  <si>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</si>
  <si>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</si>
  <si>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</si>
  <si>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</si>
  <si>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</si>
  <si>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</si>
  <si>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</si>
  <si>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</si>
  <si>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</si>
  <si>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</si>
  <si>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</si>
  <si>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</si>
  <si>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</si>
  <si>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</si>
  <si>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</si>
  <si>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</si>
  <si>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</si>
  <si>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</si>
  <si>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</si>
  <si>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</si>
  <si>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</si>
  <si>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</si>
  <si>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</si>
  <si>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</si>
  <si>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</si>
  <si>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</si>
  <si>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</si>
  <si>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</si>
  <si>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</si>
  <si>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</si>
  <si>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</si>
  <si>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</si>
  <si>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</si>
  <si>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</si>
  <si>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</si>
  <si>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</si>
  <si>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</si>
  <si>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</si>
  <si>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</si>
  <si>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</si>
  <si>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</si>
  <si>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</si>
  <si>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</si>
  <si>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</si>
  <si>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</si>
  <si>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</si>
  <si>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</si>
  <si>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</si>
  <si>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</si>
  <si>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</si>
  <si>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</si>
  <si>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</si>
  <si>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</si>
  <si>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</si>
  <si>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</si>
  <si>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</si>
  <si>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</si>
  <si>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</si>
  <si>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</si>
  <si>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</si>
  <si>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</si>
  <si>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</si>
  <si>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</si>
  <si>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</si>
  <si>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</si>
  <si>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</si>
  <si>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</si>
  <si>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</si>
  <si>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</si>
  <si>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</si>
  <si>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</si>
  <si>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</si>
  <si>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</si>
  <si>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</si>
  <si>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</si>
  <si>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</si>
  <si>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</si>
  <si>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</si>
  <si>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</si>
  <si>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</si>
  <si>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</si>
  <si>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</si>
  <si>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</si>
  <si>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</si>
  <si>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</si>
  <si>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</si>
  <si>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</si>
  <si>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</si>
  <si>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</si>
  <si>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</si>
  <si>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</si>
  <si>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</si>
  <si>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</si>
  <si>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</si>
  <si>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</si>
  <si>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</si>
  <si>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</si>
  <si>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</si>
  <si>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</si>
  <si>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</si>
  <si>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</si>
  <si>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</si>
  <si>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</si>
  <si>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</si>
  <si>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</si>
  <si>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</si>
  <si>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</si>
  <si>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</si>
  <si>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</si>
  <si>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</si>
  <si>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</si>
  <si>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</si>
  <si>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</si>
  <si>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</si>
  <si>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</si>
  <si>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</si>
  <si>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</si>
  <si>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</si>
  <si>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</si>
  <si>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</si>
  <si>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</si>
  <si>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</si>
  <si>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</si>
  <si>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</si>
  <si>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</si>
  <si>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</si>
  <si>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</si>
  <si>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</si>
  <si>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</si>
  <si>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</si>
  <si>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</si>
  <si>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</si>
  <si>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</si>
  <si>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</si>
  <si>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</si>
  <si>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</si>
  <si>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</si>
  <si>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</si>
  <si>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</si>
  <si>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</si>
  <si>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</si>
  <si>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</si>
  <si>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</si>
  <si>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</si>
  <si>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</si>
  <si>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</si>
  <si>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</si>
  <si>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</si>
  <si>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</si>
  <si>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</si>
  <si>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</si>
  <si>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</si>
  <si>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</si>
  <si>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</si>
  <si>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</si>
  <si>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</si>
  <si>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</si>
  <si>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</si>
  <si>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</si>
  <si>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</si>
  <si>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</si>
  <si>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</si>
  <si>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</si>
  <si>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</si>
  <si>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</si>
  <si>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</si>
  <si>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</si>
  <si>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</si>
  <si>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</si>
  <si>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</si>
  <si>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</si>
  <si>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</si>
  <si>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</si>
  <si>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</si>
  <si>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</si>
  <si>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</si>
  <si>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</si>
  <si>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</si>
  <si>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</si>
  <si>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</si>
  <si>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</si>
  <si>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</si>
  <si>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</si>
  <si>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</si>
  <si>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</si>
  <si>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</si>
  <si>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</si>
  <si>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</si>
  <si>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</si>
  <si>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</si>
  <si>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</si>
  <si>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</si>
  <si>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</si>
  <si>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</si>
  <si>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</si>
  <si>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</si>
  <si>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</si>
  <si>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</si>
  <si>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</si>
  <si>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</si>
  <si>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</si>
  <si>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</si>
  <si>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</si>
  <si>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</si>
  <si>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</si>
  <si>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</si>
  <si>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</si>
  <si>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</si>
  <si>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</si>
  <si>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</si>
  <si>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</si>
  <si>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</si>
  <si>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</si>
  <si>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</si>
  <si>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</si>
  <si>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</si>
  <si>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</si>
  <si>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</si>
  <si>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</si>
  <si>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</si>
  <si>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</si>
  <si>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</si>
  <si>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</si>
  <si>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</si>
  <si>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</si>
  <si>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</si>
  <si>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</si>
  <si>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</si>
  <si>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</si>
  <si>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</si>
  <si>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</si>
  <si>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</si>
  <si>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</si>
  <si>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</si>
  <si>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</si>
  <si>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</si>
  <si>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</si>
  <si>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</si>
  <si>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</si>
  <si>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</si>
  <si>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</si>
  <si>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</si>
  <si>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</si>
  <si>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</si>
  <si>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</si>
  <si>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</si>
  <si>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</si>
  <si>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</si>
  <si>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</si>
  <si>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</si>
  <si>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</si>
  <si>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</si>
  <si>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</si>
  <si>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</si>
  <si>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</si>
  <si>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</si>
  <si>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</si>
  <si>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</si>
  <si>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</si>
  <si>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</si>
  <si>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</si>
  <si>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</si>
  <si>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</si>
  <si>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</si>
  <si>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</si>
  <si>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</si>
  <si>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</si>
  <si>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</si>
  <si>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</si>
  <si>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</si>
  <si>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</si>
  <si>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</si>
  <si>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</si>
  <si>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</si>
  <si>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</si>
  <si>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</si>
  <si>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</si>
  <si>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</si>
  <si>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</si>
  <si>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</si>
  <si>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</si>
  <si>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</si>
  <si>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</si>
  <si>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</si>
  <si>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</si>
  <si>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</si>
  <si>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</si>
  <si>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</si>
  <si>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</si>
  <si>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</si>
  <si>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</si>
  <si>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</si>
  <si>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</si>
  <si>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</si>
  <si>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</si>
  <si>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</si>
  <si>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</si>
  <si>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</si>
  <si>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</si>
  <si>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</si>
  <si>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</si>
  <si>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</si>
  <si>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</si>
  <si>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</si>
  <si>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</si>
  <si>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</si>
  <si>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</si>
  <si>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</si>
  <si>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</si>
  <si>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</si>
  <si>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</si>
  <si>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</si>
  <si>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</si>
  <si>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</si>
  <si>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</si>
  <si>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</si>
  <si>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</si>
  <si>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</si>
  <si>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</si>
  <si>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</si>
  <si>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</si>
  <si>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</si>
  <si>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</si>
  <si>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</si>
  <si>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</si>
  <si>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</si>
  <si>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</si>
  <si>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</si>
  <si>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</si>
  <si>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</si>
  <si>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</si>
  <si>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</si>
  <si>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</si>
  <si>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</si>
  <si>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</si>
  <si>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</si>
  <si>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</si>
  <si>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</si>
  <si>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</si>
  <si>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</si>
  <si>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</si>
  <si>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</si>
  <si>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</si>
  <si>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</si>
  <si>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</si>
  <si>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</si>
  <si>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</si>
  <si>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</si>
  <si>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</si>
  <si>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</si>
  <si>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</si>
  <si>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</si>
  <si>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</si>
  <si>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</si>
  <si>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</si>
  <si>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</si>
  <si>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</si>
  <si>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</si>
  <si>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</si>
  <si>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</si>
  <si>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</si>
  <si>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</si>
  <si>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</si>
  <si>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</si>
  <si>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</si>
  <si>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</si>
  <si>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</si>
  <si>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</si>
  <si>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</si>
  <si>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</si>
  <si>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</si>
  <si>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</si>
  <si>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</si>
  <si>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</si>
  <si>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</si>
  <si>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</si>
  <si>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</si>
  <si>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</si>
  <si>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</si>
  <si>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</si>
  <si>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</si>
  <si>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</si>
  <si>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</si>
  <si>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</si>
  <si>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</si>
  <si>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</si>
  <si>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</si>
  <si>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</si>
  <si>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</si>
  <si>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</si>
  <si>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</si>
  <si>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</si>
  <si>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</si>
  <si>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</si>
  <si>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</si>
  <si>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</si>
  <si>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</si>
  <si>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</si>
  <si>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</si>
  <si>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</si>
  <si>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</si>
  <si>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</si>
  <si>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</si>
  <si>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</si>
  <si>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</si>
  <si>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</si>
  <si>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</si>
  <si>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</si>
  <si>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</si>
  <si>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</si>
  <si>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</si>
  <si>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</si>
  <si>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</si>
  <si>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</si>
  <si>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</si>
  <si>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</si>
  <si>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</si>
  <si>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</si>
  <si>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</si>
  <si>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</si>
  <si>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</si>
  <si>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</si>
  <si>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</si>
  <si>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</si>
  <si>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</si>
  <si>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</si>
  <si>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</si>
  <si>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</si>
  <si>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</si>
  <si>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</si>
  <si>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</si>
  <si>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</si>
  <si>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</si>
  <si>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</si>
  <si>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</si>
  <si>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</si>
  <si>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</si>
  <si>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</si>
  <si>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</si>
  <si>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</si>
  <si>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</si>
  <si>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</si>
  <si>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</si>
  <si>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</si>
  <si>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</si>
  <si>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</si>
  <si>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</si>
  <si>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</si>
  <si>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</si>
  <si>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</si>
  <si>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</si>
  <si>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</si>
  <si>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</si>
  <si>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</si>
  <si>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</si>
  <si>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</si>
  <si>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</si>
  <si>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</si>
  <si>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</si>
  <si>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</si>
  <si>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</si>
  <si>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</si>
  <si>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</si>
  <si>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</si>
  <si>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</si>
  <si>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</si>
  <si>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</si>
  <si>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</si>
  <si>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</si>
  <si>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</si>
  <si>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</si>
  <si>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</si>
  <si>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</si>
  <si>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</si>
  <si>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</si>
  <si>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</si>
  <si>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</si>
  <si>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</si>
  <si>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</si>
  <si>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</si>
  <si>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</si>
  <si>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</si>
  <si>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</si>
  <si>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</si>
  <si>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</si>
  <si>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</si>
  <si>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</si>
  <si>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</si>
  <si>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</si>
  <si>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</si>
  <si>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</si>
  <si>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</si>
  <si>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</si>
  <si>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</si>
  <si>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</si>
  <si>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</si>
  <si>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</si>
  <si>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</si>
  <si>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</si>
  <si>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</si>
  <si>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</si>
  <si>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</si>
  <si>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</si>
  <si>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</si>
  <si>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</si>
  <si>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</si>
  <si>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</si>
  <si>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</si>
  <si>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</si>
  <si>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</si>
  <si>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</si>
  <si>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</si>
  <si>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</si>
  <si>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</si>
  <si>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</si>
  <si>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</si>
  <si>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</si>
  <si>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</si>
  <si>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</si>
  <si>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</si>
  <si>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</si>
  <si>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</si>
  <si>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</si>
  <si>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</si>
  <si>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</si>
  <si>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</si>
  <si>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</si>
  <si>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</si>
  <si>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</si>
  <si>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</si>
  <si>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</si>
  <si>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</si>
  <si>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</si>
  <si>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</si>
  <si>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</si>
  <si>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</si>
  <si>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</si>
  <si>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</si>
  <si>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</si>
  <si>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</si>
  <si>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</si>
  <si>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</si>
  <si>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</si>
  <si>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</si>
  <si>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</si>
  <si>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</si>
  <si>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</si>
  <si>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</si>
  <si>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</si>
  <si>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</si>
  <si>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</si>
  <si>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</si>
  <si>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</si>
  <si>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</si>
  <si>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</si>
  <si>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</si>
  <si>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</si>
  <si>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</si>
  <si>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</si>
  <si>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</si>
  <si>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</si>
  <si>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</si>
  <si>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</si>
  <si>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</si>
  <si>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</si>
  <si>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</si>
  <si>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</si>
  <si>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</si>
  <si>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</si>
  <si>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</si>
  <si>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</si>
  <si>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</si>
  <si>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</si>
  <si>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</si>
  <si>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</si>
  <si>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</si>
  <si>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</si>
  <si>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</si>
  <si>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</si>
  <si>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</si>
  <si>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</si>
  <si>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</si>
  <si>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</si>
  <si>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</si>
  <si>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</si>
  <si>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</si>
  <si>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</si>
  <si>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</si>
  <si>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</si>
  <si>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</si>
  <si>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</si>
  <si>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</si>
  <si>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</si>
  <si>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</si>
  <si>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</si>
  <si>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</si>
  <si>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</si>
  <si>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</si>
  <si>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</si>
  <si>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</si>
  <si>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</si>
  <si>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</si>
  <si>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</si>
  <si>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</si>
  <si>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</si>
  <si>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</si>
  <si>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</si>
  <si>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</si>
  <si>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</si>
  <si>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</si>
  <si>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</si>
  <si>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</si>
  <si>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</si>
  <si>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</si>
  <si>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</si>
  <si>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</si>
  <si>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</si>
  <si>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</si>
  <si>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</si>
  <si>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</si>
  <si>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</si>
  <si>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</si>
  <si>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</si>
  <si>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</si>
  <si>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</si>
  <si>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</si>
  <si>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</si>
  <si>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</si>
  <si>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</si>
  <si>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</si>
  <si>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</si>
  <si>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</si>
  <si>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</si>
  <si>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</si>
  <si>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</si>
  <si>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</si>
  <si>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</si>
  <si>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</si>
  <si>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</si>
  <si>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</si>
  <si>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</si>
  <si>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</si>
  <si>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</si>
  <si>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</si>
  <si>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</si>
  <si>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</si>
  <si>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</si>
  <si>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</si>
  <si>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</si>
  <si>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</si>
  <si>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</si>
  <si>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</si>
  <si>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</si>
  <si>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</si>
  <si>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</si>
  <si>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</si>
  <si>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</si>
  <si>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</si>
  <si>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</si>
  <si>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</si>
  <si>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</si>
  <si>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</si>
  <si>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</si>
  <si>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</si>
  <si>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</si>
  <si>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</si>
  <si>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</si>
  <si>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</si>
  <si>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</si>
  <si>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</si>
  <si>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</si>
  <si>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</si>
  <si>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</si>
  <si>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</si>
  <si>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</si>
  <si>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</si>
  <si>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</si>
  <si>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</si>
  <si>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</si>
  <si>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</si>
  <si>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</si>
  <si>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</si>
  <si>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</si>
  <si>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</si>
  <si>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</si>
  <si>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</si>
  <si>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</si>
  <si>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</si>
  <si>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</si>
  <si>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</si>
  <si>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</si>
  <si>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</si>
  <si>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</si>
  <si>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</si>
  <si>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</si>
  <si>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</si>
  <si>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</si>
  <si>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</si>
  <si>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</si>
  <si>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</si>
  <si>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</si>
  <si>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</si>
  <si>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</si>
  <si>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</si>
  <si>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</si>
  <si>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</si>
  <si>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</si>
  <si>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</si>
  <si>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</si>
  <si>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</si>
  <si>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</si>
  <si>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</si>
  <si>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</si>
  <si>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</si>
  <si>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</si>
  <si>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</si>
  <si>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</si>
  <si>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</si>
  <si>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</si>
  <si>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</si>
  <si>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</si>
  <si>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</si>
  <si>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</si>
  <si>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</si>
  <si>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</si>
  <si>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</si>
  <si>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</si>
  <si>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</si>
  <si>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</si>
  <si>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</si>
  <si>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</si>
  <si>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</si>
  <si>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</si>
  <si>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</si>
  <si>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</si>
  <si>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</si>
  <si>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</si>
  <si>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</si>
  <si>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</si>
  <si>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</si>
  <si>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</si>
  <si>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</si>
  <si>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</si>
  <si>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</si>
  <si>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</si>
  <si>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</si>
  <si>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</si>
  <si>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</si>
  <si>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</si>
  <si>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</si>
  <si>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</si>
  <si>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</si>
  <si>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</si>
  <si>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</si>
  <si>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</si>
  <si>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</si>
  <si>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</si>
  <si>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</si>
  <si>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</si>
  <si>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</si>
  <si>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</si>
  <si>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</si>
  <si>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</si>
  <si>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</si>
  <si>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</si>
  <si>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</si>
  <si>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</si>
  <si>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</si>
  <si>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</si>
  <si>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</si>
  <si>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</si>
  <si>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</si>
  <si>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</si>
  <si>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</si>
  <si>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</si>
  <si>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</si>
  <si>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</si>
  <si>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</si>
  <si>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</si>
  <si>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</si>
  <si>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</si>
  <si>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</si>
  <si>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</si>
  <si>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</si>
  <si>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</si>
  <si>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</si>
  <si>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</si>
  <si>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</si>
  <si>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</si>
  <si>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</si>
  <si>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</si>
  <si>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</si>
  <si>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</si>
  <si>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</si>
  <si>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</si>
  <si>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</si>
  <si>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</si>
  <si>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</si>
  <si>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</si>
  <si>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</si>
  <si>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</si>
  <si>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</si>
  <si>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</si>
  <si>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</si>
  <si>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</si>
  <si>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</si>
  <si>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</si>
  <si>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</si>
  <si>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</si>
  <si>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</si>
  <si>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</si>
  <si>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</si>
  <si>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</si>
  <si>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</si>
  <si>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</si>
  <si>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</si>
  <si>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</si>
  <si>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</si>
  <si>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</si>
  <si>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</si>
  <si>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</si>
  <si>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</si>
  <si>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</si>
  <si>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</si>
  <si>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</si>
  <si>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</si>
  <si>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</si>
  <si>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</si>
  <si>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</si>
  <si>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</si>
  <si>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</si>
  <si>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</si>
  <si>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</si>
  <si>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</si>
  <si>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</si>
  <si>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</si>
  <si>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</si>
  <si>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</si>
  <si>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</si>
  <si>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</si>
  <si>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</si>
  <si>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</si>
  <si>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</si>
  <si>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</si>
  <si>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</si>
  <si>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</si>
  <si>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</si>
  <si>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</si>
  <si>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</si>
  <si>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</si>
  <si>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</si>
  <si>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</si>
  <si>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</si>
  <si>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</si>
  <si>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</si>
  <si>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</si>
  <si>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</si>
  <si>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</si>
  <si>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</si>
  <si>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</si>
  <si>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</si>
  <si>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</si>
  <si>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</si>
  <si>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</si>
  <si>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</si>
  <si>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</si>
  <si>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</si>
  <si>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</si>
  <si>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</si>
  <si>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</si>
  <si>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</si>
  <si>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</si>
  <si>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</si>
  <si>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</si>
  <si>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</si>
  <si>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</si>
  <si>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</si>
  <si>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</si>
  <si>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</si>
  <si>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</si>
  <si>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</si>
  <si>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</si>
  <si>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</si>
  <si>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</si>
  <si>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</si>
  <si>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</si>
  <si>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</si>
  <si>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</si>
  <si>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</si>
  <si>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</si>
  <si>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</si>
  <si>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</si>
  <si>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</si>
  <si>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</si>
  <si>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</si>
  <si>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</si>
  <si>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</si>
  <si>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</si>
  <si>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</si>
  <si>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</si>
  <si>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</si>
  <si>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</si>
  <si>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</si>
  <si>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</si>
  <si>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</si>
  <si>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</si>
  <si>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</si>
  <si>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</si>
  <si>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</si>
  <si>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</si>
  <si>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</si>
  <si>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</si>
  <si>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</si>
  <si>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</si>
  <si>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</si>
  <si>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</si>
  <si>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</si>
  <si>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</si>
  <si>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</si>
  <si>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</si>
  <si>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</si>
  <si>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</si>
  <si>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</si>
  <si>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</si>
  <si>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</si>
  <si>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</si>
  <si>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</si>
  <si>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</si>
  <si>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</si>
  <si>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</si>
  <si>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</si>
  <si>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</si>
  <si>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</si>
  <si>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</si>
  <si>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</si>
  <si>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</si>
  <si>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</si>
  <si>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</si>
  <si>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</si>
  <si>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</si>
  <si>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</si>
  <si>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</si>
  <si>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</si>
  <si>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</si>
  <si>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</si>
  <si>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</si>
  <si>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</si>
  <si>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</si>
  <si>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</si>
  <si>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</si>
  <si>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</si>
  <si>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</si>
  <si>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</si>
  <si>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</si>
  <si>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</si>
  <si>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</si>
  <si>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</si>
  <si>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</si>
  <si>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</si>
  <si>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</si>
  <si>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</si>
  <si>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</si>
  <si>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</si>
  <si>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</si>
  <si>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</si>
  <si>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</si>
  <si>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</si>
  <si>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</si>
  <si>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</si>
  <si>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</si>
  <si>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</si>
  <si>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</si>
  <si>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</si>
  <si>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</si>
  <si>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</si>
  <si>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</si>
  <si>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</si>
  <si>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</si>
  <si>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</si>
  <si>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</si>
  <si>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</si>
  <si>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</si>
  <si>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</si>
  <si>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</si>
  <si>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</si>
  <si>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</si>
  <si>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</si>
  <si>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</si>
  <si>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</si>
  <si>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</si>
  <si>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</si>
  <si>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</si>
  <si>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</si>
  <si>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</si>
  <si>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</si>
  <si>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</si>
  <si>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</si>
  <si>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</si>
  <si>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</si>
  <si>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</si>
  <si>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</si>
  <si>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</si>
  <si>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</si>
  <si>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</si>
  <si>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</si>
  <si>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</si>
  <si>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</si>
  <si>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</si>
  <si>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</si>
  <si>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</si>
  <si>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</si>
  <si>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</si>
  <si>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</si>
  <si>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</si>
  <si>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</si>
  <si>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</si>
  <si>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</si>
  <si>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</si>
  <si>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</si>
  <si>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</si>
  <si>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</si>
  <si>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</si>
  <si>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</si>
  <si>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</si>
  <si>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</si>
  <si>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</si>
  <si>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</si>
  <si>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</si>
  <si>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</si>
  <si>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</si>
  <si>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</si>
  <si>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</si>
  <si>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</si>
  <si>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</si>
  <si>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</si>
  <si>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</si>
  <si>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</si>
  <si>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</si>
  <si>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</si>
  <si>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</si>
  <si>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</si>
  <si>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</si>
  <si>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</si>
  <si>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</si>
  <si>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</si>
  <si>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</si>
  <si>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</si>
  <si>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</si>
  <si>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</si>
  <si>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</si>
  <si>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</si>
  <si>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</si>
  <si>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</si>
  <si>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</si>
  <si>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</si>
  <si>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</si>
  <si>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</si>
  <si>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</si>
  <si>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</si>
  <si>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</si>
  <si>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</si>
  <si>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</si>
  <si>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</si>
  <si>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</si>
  <si>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</si>
  <si>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</si>
  <si>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</si>
  <si>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</si>
  <si>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</si>
  <si>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</si>
  <si>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</si>
  <si>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</si>
  <si>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</si>
  <si>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</si>
  <si>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</si>
  <si>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</si>
  <si>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</si>
  <si>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</si>
  <si>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</si>
  <si>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</si>
  <si>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</si>
  <si>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</si>
  <si>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</si>
  <si>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</si>
  <si>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</si>
  <si>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</si>
  <si>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</si>
  <si>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</si>
  <si>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</si>
  <si>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</si>
  <si>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</si>
  <si>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</si>
  <si>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</si>
  <si>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</si>
  <si>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</si>
  <si>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</si>
  <si>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</si>
  <si>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</si>
  <si>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</si>
  <si>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</si>
  <si>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</si>
  <si>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</si>
  <si>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</si>
  <si>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</si>
  <si>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</si>
  <si>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</si>
  <si>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</si>
  <si>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</si>
  <si>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</si>
  <si>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</si>
  <si>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</si>
  <si>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</si>
  <si>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</si>
  <si>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</si>
  <si>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</si>
  <si>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</si>
  <si>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</si>
  <si>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</si>
  <si>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</si>
  <si>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</si>
  <si>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</si>
  <si>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</si>
  <si>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</si>
  <si>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</si>
  <si>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</si>
  <si>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</si>
  <si>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</si>
  <si>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</si>
  <si>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</si>
  <si>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</si>
  <si>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</si>
  <si>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</si>
  <si>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</si>
  <si>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</si>
  <si>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</si>
  <si>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</si>
  <si>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</si>
  <si>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</si>
  <si>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</si>
  <si>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</si>
  <si>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</si>
  <si>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</si>
  <si>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</si>
  <si>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</si>
  <si>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</si>
  <si>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</si>
  <si>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</si>
  <si>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</si>
  <si>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</si>
  <si>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</si>
  <si>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</si>
  <si>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</si>
  <si>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</si>
  <si>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</si>
  <si>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</si>
  <si>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</si>
  <si>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</si>
  <si>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</si>
  <si>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</si>
  <si>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</si>
  <si>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</si>
  <si>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</si>
  <si>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</si>
  <si>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</si>
  <si>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</si>
  <si>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</si>
  <si>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</si>
  <si>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</si>
  <si>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</si>
  <si>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</si>
  <si>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</si>
  <si>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</si>
  <si>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</si>
  <si>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</si>
  <si>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</si>
  <si>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</si>
  <si>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</si>
  <si>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</si>
  <si>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</si>
  <si>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</si>
  <si>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</si>
  <si>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</si>
  <si>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</si>
  <si>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</si>
  <si>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</si>
  <si>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</si>
  <si>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</si>
  <si>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</si>
  <si>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</si>
  <si>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</si>
  <si>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</si>
  <si>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</si>
  <si>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</si>
  <si>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</si>
  <si>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</si>
  <si>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</si>
  <si>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</si>
  <si>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</si>
  <si>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</si>
  <si>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</si>
  <si>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</si>
  <si>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</si>
  <si>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</si>
  <si>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</si>
  <si>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</si>
  <si>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</si>
  <si>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</si>
  <si>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</si>
  <si>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</si>
  <si>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</si>
  <si>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</si>
  <si>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</si>
  <si>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</si>
  <si>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</si>
  <si>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</si>
  <si>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</si>
  <si>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</si>
  <si>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</si>
  <si>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</si>
  <si>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</si>
  <si>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</si>
  <si>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</si>
  <si>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</si>
  <si>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</si>
  <si>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</si>
  <si>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</si>
  <si>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</si>
  <si>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</si>
  <si>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</si>
  <si>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</si>
  <si>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</si>
  <si>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</si>
  <si>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</si>
  <si>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</si>
  <si>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</si>
  <si>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</si>
  <si>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</si>
  <si>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</si>
  <si>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</si>
  <si>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</si>
  <si>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</si>
  <si>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</si>
  <si>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</si>
  <si>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</si>
  <si>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</si>
  <si>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</si>
  <si>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</si>
  <si>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</si>
  <si>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</si>
  <si>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</si>
  <si>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</si>
  <si>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</si>
  <si>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</si>
  <si>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</si>
  <si>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</si>
  <si>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</si>
  <si>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</si>
  <si>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</si>
  <si>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</si>
  <si>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</si>
  <si>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</si>
  <si>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</si>
  <si>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</si>
  <si>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</si>
  <si>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</si>
  <si>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</si>
  <si>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</si>
  <si>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</si>
  <si>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</si>
  <si>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</si>
  <si>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</si>
  <si>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</si>
  <si>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</si>
  <si>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</si>
  <si>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</si>
  <si>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</si>
  <si>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</si>
  <si>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</si>
  <si>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</si>
  <si>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</si>
  <si>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</si>
  <si>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</si>
  <si>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</si>
  <si>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</si>
  <si>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</si>
  <si>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</si>
  <si>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</si>
  <si>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</si>
  <si>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</si>
  <si>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</si>
  <si>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</si>
  <si>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</si>
  <si>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</si>
  <si>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</si>
  <si>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</si>
  <si>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</si>
  <si>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</si>
  <si>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</si>
  <si>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</si>
  <si>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</si>
  <si>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</si>
  <si>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</si>
  <si>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</si>
  <si>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</si>
  <si>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</si>
  <si>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</si>
  <si>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</si>
  <si>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</si>
  <si>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</si>
  <si>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</si>
  <si>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</si>
  <si>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</si>
  <si>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</si>
  <si>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</si>
  <si>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</si>
  <si>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</si>
  <si>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</si>
  <si>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</si>
  <si>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</si>
  <si>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</si>
  <si>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</si>
  <si>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</si>
  <si>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</si>
  <si>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</si>
  <si>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</si>
  <si>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</si>
  <si>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</si>
  <si>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</si>
  <si>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</si>
  <si>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</si>
  <si>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</si>
  <si>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</si>
  <si>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</si>
  <si>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</si>
  <si>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</si>
  <si>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</si>
  <si>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</si>
  <si>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</si>
  <si>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</si>
  <si>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</si>
  <si>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</si>
  <si>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</si>
  <si>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</si>
  <si>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</si>
  <si>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</si>
  <si>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</si>
  <si>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</si>
  <si>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</si>
  <si>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</si>
  <si>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</si>
  <si>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</si>
  <si>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</si>
  <si>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</si>
  <si>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</si>
  <si>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</si>
  <si>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</si>
  <si>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</si>
  <si>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</si>
  <si>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</si>
  <si>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</si>
  <si>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</si>
  <si>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</si>
  <si>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</si>
  <si>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</si>
  <si>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</si>
  <si>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</si>
  <si>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</si>
  <si>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</si>
  <si>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</si>
  <si>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</si>
  <si>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</si>
  <si>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</si>
  <si>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</si>
  <si>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</si>
  <si>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</si>
  <si>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</si>
  <si>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</si>
  <si>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</si>
  <si>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</si>
  <si>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</si>
  <si>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</si>
  <si>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</si>
  <si>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</si>
  <si>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</si>
  <si>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</si>
  <si>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</si>
  <si>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</si>
  <si>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</si>
  <si>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</si>
  <si>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</si>
  <si>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</si>
  <si>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</si>
  <si>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</si>
  <si>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</si>
  <si>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</si>
  <si>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</si>
  <si>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</si>
  <si>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</si>
  <si>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</si>
  <si>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</si>
  <si>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</si>
  <si>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</si>
  <si>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</si>
  <si>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</si>
  <si>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</si>
  <si>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</si>
  <si>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</si>
  <si>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</si>
  <si>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</si>
  <si>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</si>
  <si>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</si>
  <si>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</si>
  <si>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</si>
  <si>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</si>
  <si>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</si>
  <si>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</si>
  <si>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</si>
  <si>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</si>
  <si>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</si>
  <si>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</si>
  <si>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</si>
  <si>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</si>
  <si>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</si>
  <si>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</si>
  <si>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</si>
  <si>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</si>
  <si>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</si>
  <si>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</si>
  <si>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</si>
  <si>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</si>
  <si>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</si>
  <si>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</si>
  <si>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</si>
  <si>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</si>
  <si>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</si>
  <si>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</si>
  <si>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</si>
  <si>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</si>
  <si>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</si>
  <si>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</si>
  <si>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</si>
  <si>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</si>
  <si>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</si>
  <si>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</si>
  <si>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</si>
  <si>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</si>
  <si>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</si>
  <si>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</si>
  <si>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</si>
  <si>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</si>
  <si>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</si>
  <si>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</si>
  <si>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</si>
  <si>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</si>
  <si>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</si>
  <si>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</si>
  <si>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</si>
  <si>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</si>
  <si>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</si>
  <si>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</si>
  <si>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</si>
  <si>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</si>
  <si>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</si>
  <si>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</si>
  <si>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</si>
  <si>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</si>
  <si>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</si>
  <si>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</si>
  <si>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</si>
  <si>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</si>
  <si>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</si>
  <si>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</si>
  <si>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</si>
  <si>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</si>
  <si>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</si>
  <si>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</si>
  <si>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</si>
  <si>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</si>
  <si>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</si>
  <si>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</si>
  <si>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</si>
  <si>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</si>
  <si>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</si>
  <si>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</si>
  <si>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</si>
  <si>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</si>
  <si>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</si>
  <si>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</si>
  <si>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</si>
  <si>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</si>
  <si>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</si>
  <si>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</si>
  <si>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</si>
  <si>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</si>
  <si>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</si>
  <si>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</si>
  <si>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</si>
  <si>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</si>
  <si>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</si>
  <si>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</si>
  <si>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</si>
  <si>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</si>
  <si>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</si>
  <si>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</si>
  <si>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</si>
  <si>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</si>
  <si>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</si>
  <si>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</si>
  <si>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</si>
  <si>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</si>
  <si>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</si>
  <si>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</si>
  <si>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</si>
  <si>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</si>
  <si>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</si>
  <si>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</si>
  <si>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</si>
  <si>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</si>
  <si>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</si>
  <si>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</si>
  <si>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</si>
  <si>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</si>
  <si>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</si>
  <si>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</si>
  <si>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</si>
  <si>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</si>
  <si>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</si>
  <si>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</si>
  <si>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</si>
  <si>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</si>
  <si>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</si>
  <si>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</si>
  <si>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</si>
  <si>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</si>
  <si>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</si>
  <si>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</si>
  <si>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</si>
  <si>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</si>
  <si>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</si>
  <si>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</si>
  <si>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</si>
  <si>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</si>
  <si>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</si>
  <si>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</si>
  <si>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</si>
  <si>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</si>
  <si>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</si>
  <si>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</si>
  <si>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</si>
  <si>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</si>
  <si>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</si>
  <si>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</si>
  <si>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</si>
  <si>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</si>
  <si>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</si>
  <si>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</si>
  <si>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</si>
  <si>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</si>
  <si>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</si>
  <si>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</si>
  <si>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</si>
  <si>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</si>
  <si>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</si>
  <si>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</si>
  <si>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</si>
  <si>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</si>
  <si>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</si>
  <si>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</si>
  <si>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</si>
  <si>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</si>
  <si>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</si>
  <si>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</si>
  <si>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</si>
  <si>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</si>
  <si>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</si>
  <si>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</si>
  <si>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</si>
  <si>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</si>
  <si>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</si>
  <si>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</si>
  <si>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</si>
  <si>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</si>
  <si>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</si>
  <si>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</si>
  <si>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</si>
  <si>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</si>
  <si>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</si>
  <si>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</si>
  <si>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</si>
  <si>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</si>
  <si>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</si>
  <si>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</si>
  <si>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</si>
  <si>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</si>
  <si>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</si>
  <si>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</si>
  <si>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</si>
  <si>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</si>
  <si>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</si>
  <si>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</si>
  <si>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</si>
  <si>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</si>
  <si>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</si>
  <si>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</si>
  <si>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</si>
  <si>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</si>
  <si>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</si>
  <si>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</si>
  <si>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</si>
  <si>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</si>
  <si>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</si>
  <si>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</si>
  <si>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</si>
  <si>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</si>
  <si>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</si>
  <si>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</si>
  <si>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</si>
  <si>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</si>
  <si>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</si>
  <si>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</si>
  <si>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</si>
  <si>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</si>
  <si>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</si>
  <si>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</si>
  <si>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</si>
  <si>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</si>
  <si>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</si>
  <si>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</si>
  <si>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</si>
  <si>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</si>
  <si>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</si>
  <si>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</si>
  <si>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</si>
  <si>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</si>
  <si>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</si>
  <si>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</si>
  <si>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</si>
  <si>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</si>
  <si>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</si>
  <si>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</si>
  <si>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</si>
  <si>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</si>
  <si>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</si>
  <si>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</si>
  <si>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</si>
  <si>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</si>
  <si>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</si>
  <si>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</si>
  <si>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</si>
  <si>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</si>
  <si>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</si>
  <si>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</si>
  <si>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</si>
  <si>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</si>
  <si>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</si>
  <si>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</si>
  <si>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</si>
  <si>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</si>
  <si>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</si>
  <si>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</si>
  <si>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</si>
  <si>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</si>
  <si>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</si>
  <si>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</si>
  <si>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</si>
  <si>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</si>
  <si>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</si>
  <si>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</si>
  <si>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</si>
  <si>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</si>
  <si>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</si>
  <si>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</si>
  <si>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</si>
  <si>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</si>
  <si>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</si>
  <si>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</si>
  <si>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</si>
  <si>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</si>
  <si>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</si>
  <si>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</si>
  <si>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</si>
  <si>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</si>
  <si>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</si>
  <si>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</si>
  <si>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</si>
  <si>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</si>
  <si>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</si>
  <si>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</si>
  <si>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</si>
  <si>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</si>
  <si>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</si>
  <si>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</si>
  <si>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</si>
  <si>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</si>
  <si>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</si>
  <si>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</si>
  <si>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</si>
  <si>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</si>
  <si>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</si>
  <si>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</si>
  <si>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</si>
  <si>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</si>
  <si>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</si>
  <si>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</si>
  <si>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</si>
  <si>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</si>
  <si>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</si>
  <si>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</si>
  <si>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</si>
  <si>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</si>
  <si>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</si>
  <si>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</si>
  <si>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</si>
  <si>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</si>
  <si>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</si>
  <si>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</si>
  <si>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</si>
  <si>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</si>
  <si>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</si>
  <si>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</si>
  <si>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</si>
  <si>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</si>
  <si>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</si>
  <si>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</si>
  <si>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</si>
  <si>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</si>
  <si>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</si>
  <si>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</si>
  <si>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</si>
  <si>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</si>
  <si>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</si>
  <si>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</si>
  <si>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</si>
  <si>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</si>
  <si>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</si>
  <si>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</si>
  <si>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</si>
  <si>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</si>
  <si>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</si>
  <si>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</si>
  <si>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</si>
  <si>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</si>
  <si>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</si>
  <si>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</si>
  <si>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</si>
  <si>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</si>
  <si>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</si>
  <si>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</si>
  <si>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</si>
  <si>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</si>
  <si>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</si>
  <si>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</si>
  <si>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</si>
  <si>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</si>
  <si>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</si>
  <si>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</si>
  <si>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</si>
  <si>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</si>
  <si>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</si>
  <si>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</si>
  <si>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</si>
  <si>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</si>
  <si>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</si>
  <si>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</si>
  <si>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</si>
  <si>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</si>
  <si>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</si>
  <si>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</si>
  <si>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</si>
  <si>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</si>
  <si>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</si>
  <si>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</si>
  <si>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</si>
  <si>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</si>
  <si>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</si>
  <si>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</si>
  <si>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</si>
  <si>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</si>
  <si>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</si>
  <si>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</si>
  <si>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</si>
  <si>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</si>
  <si>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</si>
  <si>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</si>
  <si>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</si>
  <si>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</si>
  <si>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</si>
  <si>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</si>
  <si>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</si>
  <si>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</si>
  <si>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</si>
  <si>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</si>
  <si>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</si>
  <si>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</si>
  <si>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</si>
  <si>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</si>
  <si>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</si>
  <si>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</si>
  <si>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</si>
  <si>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</si>
  <si>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</si>
  <si>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</si>
  <si>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</si>
  <si>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</si>
  <si>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</si>
  <si>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</si>
  <si>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</si>
  <si>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</si>
  <si>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</si>
  <si>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</si>
  <si>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</si>
  <si>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</si>
  <si>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</si>
  <si>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</si>
  <si>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</si>
  <si>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</si>
  <si>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</si>
  <si>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</si>
  <si>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</si>
  <si>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</si>
  <si>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</si>
  <si>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</si>
  <si>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</si>
  <si>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</si>
  <si>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</si>
  <si>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</si>
  <si>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</si>
  <si>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</si>
  <si>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</si>
  <si>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</si>
  <si>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</si>
  <si>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</si>
  <si>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</si>
  <si>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</si>
  <si>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</si>
  <si>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</si>
  <si>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</si>
  <si>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</si>
  <si>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</si>
  <si>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</si>
  <si>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</si>
  <si>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</si>
  <si>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</si>
  <si>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</si>
  <si>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</si>
  <si>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</si>
  <si>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</si>
  <si>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</si>
  <si>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</si>
  <si>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</si>
  <si>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</si>
  <si>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</si>
  <si>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</si>
  <si>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</si>
  <si>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</si>
  <si>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</si>
  <si>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</si>
  <si>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</si>
  <si>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</si>
  <si>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</si>
  <si>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</si>
  <si>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</si>
  <si>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</si>
  <si>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</si>
  <si>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</si>
  <si>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</si>
  <si>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</si>
  <si>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</si>
  <si>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</si>
  <si>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</si>
  <si>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</si>
  <si>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</si>
  <si>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</si>
  <si>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</si>
  <si>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</si>
  <si>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</si>
  <si>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</si>
  <si>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</si>
  <si>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</si>
  <si>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</si>
  <si>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</si>
  <si>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</si>
  <si>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</si>
  <si>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</si>
  <si>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</si>
  <si>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</si>
  <si>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</si>
  <si>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</si>
  <si>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</si>
  <si>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</si>
  <si>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</si>
  <si>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</si>
  <si>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</si>
  <si>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</si>
  <si>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</si>
  <si>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</si>
  <si>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</si>
  <si>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</si>
  <si>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</si>
  <si>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</si>
  <si>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</si>
  <si>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</si>
  <si>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</si>
  <si>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</si>
  <si>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</si>
  <si>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</si>
  <si>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</si>
  <si>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</si>
  <si>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</si>
  <si>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</si>
  <si>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</si>
  <si>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</si>
  <si>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</si>
  <si>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</si>
  <si>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</si>
  <si>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</si>
  <si>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</si>
  <si>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</si>
  <si>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</si>
  <si>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</si>
  <si>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</si>
  <si>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</si>
  <si>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</si>
  <si>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</si>
  <si>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</si>
  <si>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</si>
  <si>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</si>
  <si>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</si>
  <si>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</si>
  <si>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</si>
  <si>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</si>
  <si>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</si>
  <si>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</si>
  <si>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</si>
  <si>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</si>
  <si>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</si>
  <si>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</si>
  <si>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</si>
  <si>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</si>
  <si>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</si>
  <si>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</si>
  <si>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</si>
  <si>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</si>
  <si>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</si>
  <si>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</si>
  <si>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</si>
  <si>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</si>
  <si>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</si>
  <si>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</si>
  <si>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</si>
  <si>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</si>
  <si>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</si>
  <si>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</si>
  <si>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</si>
  <si>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</si>
  <si>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</si>
  <si>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</si>
  <si>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</si>
  <si>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</si>
  <si>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</si>
  <si>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</si>
  <si>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</si>
  <si>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</si>
  <si>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</si>
  <si>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</si>
  <si>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</si>
  <si>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</si>
  <si>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</si>
  <si>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</si>
  <si>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</si>
  <si>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</si>
  <si>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</si>
  <si>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</si>
  <si>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</si>
  <si>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</si>
  <si>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</si>
  <si>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</si>
  <si>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</si>
  <si>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</si>
  <si>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</si>
  <si>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</si>
  <si>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</si>
  <si>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</si>
  <si>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</si>
  <si>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</si>
  <si>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</si>
  <si>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</si>
  <si>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</si>
  <si>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</si>
  <si>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</si>
  <si>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</si>
  <si>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</si>
  <si>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</si>
  <si>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</si>
  <si>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</si>
  <si>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</si>
  <si>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</si>
  <si>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</si>
  <si>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</si>
  <si>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</si>
  <si>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</si>
  <si>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</si>
  <si>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</si>
  <si>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</si>
  <si>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</si>
  <si>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</si>
  <si>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</si>
  <si>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</si>
  <si>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</si>
  <si>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</si>
  <si>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</si>
  <si>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</si>
  <si>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</si>
  <si>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</si>
  <si>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</si>
  <si>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</si>
  <si>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</si>
  <si>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</si>
  <si>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</si>
  <si>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</si>
  <si>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</si>
  <si>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</si>
  <si>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</si>
  <si>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</si>
  <si>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</si>
  <si>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</si>
  <si>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</si>
  <si>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</si>
  <si>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</si>
  <si>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</si>
  <si>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</si>
  <si>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</si>
  <si>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</si>
  <si>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</si>
  <si>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</si>
  <si>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</si>
  <si>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</si>
  <si>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</si>
  <si>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</si>
  <si>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</si>
  <si>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</si>
  <si>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</si>
  <si>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</si>
  <si>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</si>
  <si>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</si>
  <si>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</si>
  <si>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</si>
  <si>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</si>
  <si>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</si>
  <si>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</si>
  <si>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</si>
  <si>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</si>
  <si>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</si>
  <si>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</si>
  <si>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</si>
  <si>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</si>
  <si>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</si>
  <si>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</si>
  <si>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</si>
  <si>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</si>
  <si>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</si>
  <si>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</si>
  <si>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</si>
  <si>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</si>
  <si>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</si>
  <si>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</si>
  <si>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</si>
  <si>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</si>
  <si>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</si>
  <si>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</si>
  <si>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</si>
  <si>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</si>
  <si>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</si>
  <si>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</si>
  <si>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</si>
  <si>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</si>
  <si>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</si>
  <si>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</si>
  <si>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</si>
  <si>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</si>
  <si>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</si>
  <si>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</si>
  <si>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</si>
  <si>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</si>
  <si>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</si>
  <si>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</si>
  <si>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</si>
  <si>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</si>
  <si>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</si>
  <si>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</si>
  <si>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</si>
  <si>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</si>
  <si>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</si>
  <si>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</si>
  <si>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</si>
  <si>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</si>
  <si>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</si>
  <si>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</si>
  <si>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</si>
  <si>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</si>
  <si>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</si>
  <si>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</si>
  <si>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</si>
  <si>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</si>
  <si>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</si>
  <si>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</si>
  <si>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</si>
  <si>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</si>
  <si>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</si>
  <si>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</si>
  <si>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</si>
  <si>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</si>
  <si>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</si>
  <si>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</si>
  <si>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</si>
  <si>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</si>
  <si>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</si>
  <si>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</si>
  <si>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</si>
  <si>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</si>
  <si>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</si>
  <si>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</si>
  <si>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</si>
  <si>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</si>
  <si>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</si>
  <si>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</si>
  <si>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</si>
  <si>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</si>
  <si>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</si>
  <si>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</si>
  <si>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</si>
  <si>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</si>
  <si>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</si>
  <si>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</si>
  <si>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</si>
  <si>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</si>
  <si>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</si>
  <si>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</si>
  <si>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</si>
  <si>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</si>
  <si>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</si>
  <si>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</si>
  <si>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</si>
  <si>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</si>
  <si>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</si>
  <si>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</si>
  <si>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</si>
  <si>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</si>
  <si>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</si>
  <si>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</si>
  <si>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</si>
  <si>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</si>
  <si>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</si>
  <si>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</si>
  <si>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</si>
  <si>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</si>
  <si>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</si>
  <si>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</si>
  <si>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</si>
  <si>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</si>
  <si>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</si>
  <si>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</si>
  <si>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</si>
  <si>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</si>
  <si>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</si>
  <si>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</si>
  <si>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</si>
  <si>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</si>
  <si>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</si>
  <si>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</si>
  <si>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</si>
  <si>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</si>
  <si>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</si>
  <si>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</si>
  <si>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</si>
  <si>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</si>
  <si>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</si>
  <si>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</si>
  <si>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</si>
  <si>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</si>
  <si>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</si>
  <si>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</si>
  <si>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</si>
  <si>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</si>
  <si>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</si>
  <si>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</si>
  <si>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</si>
  <si>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</si>
  <si>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</si>
  <si>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</si>
  <si>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</si>
  <si>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</si>
  <si>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</si>
  <si>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</si>
  <si>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</si>
  <si>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</si>
  <si>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</si>
  <si>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</si>
  <si>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</si>
  <si>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</si>
  <si>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</si>
  <si>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</si>
  <si>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</si>
  <si>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</si>
  <si>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</si>
  <si>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</si>
  <si>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</si>
  <si>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</si>
  <si>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</si>
  <si>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</si>
  <si>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</si>
  <si>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</si>
  <si>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</si>
  <si>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</si>
  <si>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</si>
  <si>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</si>
  <si>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</si>
  <si>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</si>
  <si>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</si>
  <si>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</si>
  <si>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</si>
  <si>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</si>
  <si>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</si>
  <si>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</si>
  <si>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</si>
  <si>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</si>
  <si>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</si>
  <si>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</si>
  <si>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</si>
  <si>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</si>
  <si>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</si>
  <si>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</si>
  <si>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</si>
  <si>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</si>
  <si>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</si>
  <si>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</si>
  <si>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</si>
  <si>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</si>
  <si>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</si>
  <si>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</si>
  <si>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</si>
  <si>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</si>
  <si>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</si>
  <si>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</si>
  <si>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</si>
  <si>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</si>
  <si>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</si>
  <si>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</si>
  <si>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</si>
  <si>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</si>
  <si>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</si>
  <si>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</si>
  <si>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</si>
  <si>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</si>
  <si>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</si>
  <si>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</si>
  <si>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</si>
  <si>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</si>
  <si>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</si>
  <si>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</si>
  <si>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</si>
  <si>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</si>
  <si>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</si>
  <si>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</si>
  <si>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</si>
  <si>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</si>
  <si>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</si>
  <si>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</si>
  <si>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</si>
  <si>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</si>
  <si>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</si>
  <si>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</si>
  <si>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</si>
  <si>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</si>
  <si>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</si>
  <si>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</si>
  <si>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</si>
  <si>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</si>
  <si>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</si>
  <si>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</si>
  <si>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</si>
  <si>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</si>
  <si>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</si>
  <si>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</si>
  <si>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</si>
  <si>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</si>
  <si>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</si>
  <si>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</si>
  <si>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</si>
  <si>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</si>
  <si>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</si>
  <si>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</si>
  <si>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</si>
  <si>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</si>
  <si>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</si>
  <si>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</si>
  <si>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</si>
  <si>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</si>
  <si>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</si>
  <si>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</si>
  <si>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</si>
  <si>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</si>
  <si>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</si>
  <si>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</si>
  <si>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</si>
  <si>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</si>
  <si>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</si>
  <si>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</si>
  <si>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</si>
  <si>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</si>
  <si>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</si>
  <si>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</si>
  <si>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</si>
  <si>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</si>
  <si>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</si>
  <si>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</si>
  <si>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</si>
  <si>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</si>
  <si>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</si>
  <si>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</si>
  <si>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</si>
  <si>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</si>
  <si>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</si>
  <si>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</si>
  <si>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</si>
  <si>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</si>
  <si>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</si>
  <si>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</si>
  <si>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</si>
  <si>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</si>
  <si>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</si>
  <si>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</si>
  <si>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</si>
  <si>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</si>
  <si>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</si>
  <si>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</si>
  <si>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</si>
  <si>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</si>
  <si>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</si>
  <si>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</si>
  <si>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</si>
  <si>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</si>
  <si>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</si>
  <si>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</si>
  <si>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</si>
  <si>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</si>
  <si>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</si>
  <si>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</si>
  <si>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</si>
  <si>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</si>
  <si>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</si>
  <si>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</si>
  <si>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</si>
  <si>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</si>
  <si>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</si>
  <si>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</si>
  <si>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</si>
  <si>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</si>
  <si>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</si>
  <si>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</si>
  <si>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</si>
  <si>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</si>
  <si>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</si>
  <si>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</si>
  <si>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</si>
  <si>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</si>
  <si>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</si>
  <si>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</si>
  <si>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</si>
  <si>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</si>
  <si>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</si>
  <si>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</si>
  <si>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</si>
  <si>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</si>
  <si>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</si>
  <si>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</si>
  <si>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</si>
  <si>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</si>
  <si>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</si>
  <si>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</si>
  <si>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</si>
  <si>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</si>
  <si>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</si>
  <si>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</si>
  <si>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</si>
  <si>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</si>
  <si>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</si>
  <si>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</si>
  <si>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</si>
  <si>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</si>
  <si>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</si>
  <si>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</si>
  <si>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</si>
  <si>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</si>
  <si>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</si>
  <si>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</si>
  <si>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</si>
  <si>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</si>
  <si>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</si>
  <si>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</si>
  <si>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</si>
  <si>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</si>
  <si>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</si>
  <si>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</si>
  <si>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</si>
  <si>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</si>
  <si>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</si>
  <si>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</si>
  <si>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</si>
  <si>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</si>
  <si>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</si>
  <si>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</si>
  <si>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</si>
  <si>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</si>
  <si>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</si>
  <si>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</si>
  <si>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</si>
  <si>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</si>
  <si>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</si>
  <si>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</si>
  <si>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</si>
  <si>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</si>
  <si>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</si>
  <si>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</si>
  <si>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</si>
  <si>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</si>
  <si>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</si>
  <si>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</si>
  <si>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</si>
  <si>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</si>
  <si>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</si>
  <si>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</si>
  <si>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</si>
  <si>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</si>
  <si>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</si>
  <si>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</si>
  <si>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</si>
  <si>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</si>
  <si>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</si>
  <si>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</si>
  <si>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</si>
  <si>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</si>
  <si>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</si>
  <si>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</si>
  <si>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</si>
  <si>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</si>
  <si>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</si>
  <si>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</si>
  <si>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</si>
  <si>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</si>
  <si>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</si>
  <si>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</si>
  <si>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</si>
  <si>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</si>
  <si>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</si>
  <si>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</si>
  <si>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</si>
  <si>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</si>
  <si>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</si>
  <si>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</si>
  <si>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</si>
  <si>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</si>
  <si>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</si>
  <si>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</si>
  <si>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</si>
  <si>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</si>
  <si>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</si>
  <si>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</si>
  <si>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</si>
  <si>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</si>
  <si>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</si>
  <si>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</si>
  <si>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</si>
  <si>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</si>
  <si>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</si>
  <si>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</si>
  <si>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</si>
  <si>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</si>
  <si>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</si>
  <si>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</si>
  <si>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</si>
  <si>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</si>
  <si>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</si>
  <si>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</si>
  <si>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</si>
  <si>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</si>
  <si>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</si>
  <si>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</si>
  <si>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</si>
  <si>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</si>
  <si>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</si>
  <si>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</si>
  <si>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</si>
  <si>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</si>
  <si>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</si>
  <si>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</si>
  <si>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</si>
  <si>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</si>
  <si>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</si>
  <si>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</si>
  <si>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</si>
  <si>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</si>
  <si>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</si>
  <si>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</si>
  <si>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</si>
  <si>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</si>
  <si>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</si>
  <si>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</si>
  <si>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</si>
  <si>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</si>
  <si>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</si>
  <si>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</si>
  <si>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</si>
  <si>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</si>
  <si>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</si>
  <si>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</si>
  <si>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</si>
  <si>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</si>
  <si>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</si>
  <si>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</si>
  <si>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</si>
  <si>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</si>
  <si>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</si>
  <si>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</si>
  <si>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</si>
  <si>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</si>
  <si>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</si>
  <si>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</si>
  <si>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</si>
  <si>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</si>
  <si>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</si>
  <si>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</si>
  <si>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</si>
  <si>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</si>
  <si>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</si>
  <si>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</si>
  <si>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</si>
  <si>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</si>
  <si>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</si>
  <si>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</si>
  <si>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</si>
  <si>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</si>
  <si>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</si>
  <si>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</si>
  <si>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</si>
  <si>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</si>
  <si>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</si>
  <si>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</si>
  <si>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</si>
  <si>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</si>
  <si>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</si>
  <si>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</si>
  <si>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</si>
  <si>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</si>
  <si>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</si>
  <si>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</si>
  <si>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</si>
  <si>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</si>
  <si>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</si>
  <si>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</si>
  <si>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</si>
  <si>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</si>
  <si>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</si>
  <si>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</si>
  <si>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</si>
  <si>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</si>
  <si>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</si>
  <si>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</si>
  <si>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</si>
  <si>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</si>
  <si>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</si>
  <si>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</si>
  <si>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</si>
  <si>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</si>
  <si>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</si>
  <si>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</si>
  <si>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</si>
  <si>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</si>
  <si>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</si>
  <si>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</si>
  <si>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</si>
  <si>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</si>
  <si>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</si>
  <si>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</si>
  <si>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</si>
  <si>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</si>
  <si>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</si>
  <si>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</si>
  <si>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</si>
  <si>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</si>
  <si>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</si>
  <si>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</si>
  <si>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</si>
  <si>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</si>
  <si>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</si>
  <si>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</si>
  <si>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</si>
  <si>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</si>
  <si>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</si>
  <si>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</si>
  <si>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</si>
  <si>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</si>
  <si>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</si>
  <si>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</si>
  <si>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</si>
  <si>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</si>
  <si>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</si>
  <si>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</si>
  <si>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</si>
  <si>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</si>
  <si>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</si>
  <si>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</si>
  <si>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</si>
  <si>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</si>
  <si>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</si>
  <si>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</si>
  <si>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</si>
  <si>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</si>
  <si>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</si>
  <si>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</si>
  <si>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</si>
  <si>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</si>
  <si>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</si>
  <si>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</si>
  <si>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</si>
  <si>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</si>
  <si>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</si>
  <si>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</si>
  <si>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</si>
  <si>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</si>
  <si>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</si>
  <si>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</si>
  <si>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</si>
  <si>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</si>
  <si>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</si>
  <si>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</si>
  <si>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</si>
  <si>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</si>
  <si>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</si>
  <si>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</si>
  <si>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</si>
  <si>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</si>
  <si>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</si>
  <si>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</si>
  <si>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</si>
  <si>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</si>
  <si>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</si>
  <si>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</si>
  <si>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</si>
  <si>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</si>
  <si>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</si>
  <si>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</si>
  <si>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</si>
  <si>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</si>
  <si>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</si>
  <si>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</si>
  <si>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</si>
  <si>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</si>
  <si>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</si>
  <si>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</si>
  <si>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</si>
  <si>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</si>
  <si>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</si>
  <si>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</si>
  <si>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</si>
  <si>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</si>
  <si>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</si>
  <si>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</si>
  <si>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</si>
  <si>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</si>
  <si>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</si>
  <si>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</si>
  <si>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</si>
  <si>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</si>
  <si>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</si>
  <si>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</si>
  <si>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</si>
  <si>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</si>
  <si>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</si>
  <si>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</si>
  <si>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</si>
  <si>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</si>
  <si>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</si>
  <si>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</si>
  <si>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</si>
  <si>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</si>
  <si>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</si>
  <si>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</si>
  <si>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</si>
  <si>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</si>
  <si>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</si>
  <si>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</si>
  <si>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</si>
  <si>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</si>
  <si>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</si>
  <si>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</si>
  <si>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</si>
  <si>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</si>
  <si>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</si>
  <si>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</si>
  <si>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</si>
  <si>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</si>
  <si>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</si>
  <si>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</si>
  <si>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</si>
  <si>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</si>
  <si>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</si>
  <si>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</si>
  <si>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</si>
  <si>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</si>
  <si>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</si>
  <si>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</si>
  <si>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</si>
  <si>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</si>
  <si>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</si>
  <si>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</si>
  <si>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</si>
  <si>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</si>
  <si>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</si>
  <si>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</si>
  <si>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</si>
  <si>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</si>
  <si>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</si>
  <si>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</si>
  <si>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</si>
  <si>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</si>
  <si>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</si>
  <si>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</si>
  <si>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</si>
  <si>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</si>
  <si>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</si>
  <si>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</si>
  <si>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</si>
  <si>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</si>
  <si>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</si>
  <si>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</si>
  <si>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</si>
  <si>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</si>
  <si>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</si>
  <si>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</si>
  <si>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</si>
  <si>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</si>
  <si>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</si>
  <si>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</si>
  <si>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</si>
  <si>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</si>
  <si>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</si>
  <si>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</si>
  <si>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</si>
  <si>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</si>
  <si>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</si>
  <si>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</si>
  <si>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</si>
  <si>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</si>
  <si>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</si>
  <si>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</si>
  <si>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</si>
  <si>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</si>
  <si>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</si>
  <si>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</si>
  <si>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</si>
  <si>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</si>
  <si>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</si>
  <si>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</si>
  <si>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</si>
  <si>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</si>
  <si>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</si>
  <si>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</si>
  <si>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</si>
  <si>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</si>
  <si>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</si>
  <si>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</si>
  <si>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</si>
  <si>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</si>
  <si>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</si>
  <si>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</si>
  <si>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</si>
  <si>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</si>
  <si>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</si>
  <si>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</si>
  <si>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</si>
  <si>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</si>
  <si>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</si>
  <si>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</si>
  <si>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</si>
  <si>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</si>
  <si>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</si>
  <si>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</si>
  <si>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</si>
  <si>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</si>
  <si>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</si>
  <si>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</si>
  <si>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</si>
  <si>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</si>
  <si>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</si>
  <si>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</si>
  <si>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</si>
  <si>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</si>
  <si>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</si>
  <si>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</si>
  <si>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</si>
  <si>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</si>
  <si>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</si>
  <si>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</si>
  <si>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</si>
  <si>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</si>
  <si>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</si>
  <si>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</si>
  <si>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</si>
  <si>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</si>
  <si>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</si>
  <si>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</si>
  <si>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</si>
  <si>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</si>
  <si>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</si>
  <si>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</si>
  <si>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</si>
  <si>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</si>
  <si>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</si>
  <si>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</si>
  <si>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</si>
  <si>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</si>
  <si>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</si>
  <si>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</si>
  <si>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</si>
  <si>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</si>
  <si>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</si>
  <si>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</si>
  <si>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</si>
  <si>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</si>
  <si>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</si>
  <si>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</si>
  <si>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</si>
  <si>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</si>
  <si>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</si>
  <si>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</si>
  <si>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</si>
  <si>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</si>
  <si>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</si>
  <si>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</si>
  <si>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</si>
  <si>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</si>
  <si>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</si>
  <si>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</si>
  <si>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</si>
  <si>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</si>
  <si>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</si>
  <si>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</si>
  <si>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</si>
  <si>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</si>
  <si>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</si>
  <si>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</si>
  <si>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</si>
  <si>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</si>
  <si>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</si>
  <si>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</si>
  <si>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</si>
  <si>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</si>
  <si>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</si>
  <si>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</si>
  <si>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</si>
  <si>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</si>
  <si>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</si>
  <si>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</si>
  <si>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</si>
  <si>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</si>
  <si>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</si>
  <si>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</si>
  <si>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</si>
  <si>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</si>
  <si>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</si>
  <si>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</si>
  <si>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</si>
  <si>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</si>
  <si>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</si>
  <si>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</si>
  <si>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</si>
  <si>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</si>
  <si>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</si>
  <si>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</si>
  <si>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</si>
  <si>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</si>
  <si>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</si>
  <si>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</si>
  <si>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</si>
  <si>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</si>
  <si>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</si>
  <si>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</si>
  <si>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</si>
  <si>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</si>
  <si>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</si>
  <si>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</si>
  <si>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</si>
  <si>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</si>
  <si>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</si>
  <si>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</si>
  <si>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</si>
  <si>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</si>
  <si>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</si>
  <si>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</si>
  <si>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</si>
  <si>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</si>
  <si>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</si>
  <si>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</si>
  <si>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</si>
  <si>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</si>
  <si>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</si>
  <si>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</si>
  <si>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</si>
  <si>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</si>
  <si>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</si>
  <si>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</si>
  <si>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</si>
  <si>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</si>
  <si>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</si>
  <si>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</si>
  <si>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</si>
  <si>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</si>
  <si>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</si>
  <si>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</si>
  <si>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</si>
  <si>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</si>
  <si>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</si>
  <si>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</si>
  <si>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</si>
  <si>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</si>
  <si>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</si>
  <si>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</si>
  <si>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</si>
  <si>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</si>
  <si>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</si>
  <si>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</si>
  <si>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</si>
  <si>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</si>
  <si>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</si>
  <si>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</si>
  <si>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</si>
  <si>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</si>
  <si>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</si>
  <si>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</si>
  <si>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</si>
  <si>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</si>
  <si>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</si>
  <si>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</si>
  <si>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</si>
  <si>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</si>
  <si>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</si>
  <si>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</si>
  <si>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</si>
  <si>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</si>
  <si>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</si>
  <si>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</si>
  <si>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</si>
  <si>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</si>
  <si>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</si>
  <si>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</si>
  <si>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</si>
  <si>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</si>
  <si>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</si>
  <si>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</si>
  <si>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</si>
  <si>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</si>
  <si>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</si>
  <si>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</si>
  <si>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</si>
  <si>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</si>
  <si>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</si>
  <si>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</si>
  <si>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</si>
  <si>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</si>
  <si>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</si>
  <si>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</si>
  <si>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</si>
  <si>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</si>
  <si>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</si>
  <si>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</si>
  <si>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</si>
  <si>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</si>
  <si>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</si>
  <si>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</si>
  <si>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</si>
  <si>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</si>
  <si>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</si>
  <si>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</si>
  <si>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</si>
  <si>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</si>
  <si>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</si>
  <si>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</si>
  <si>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</si>
  <si>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</si>
  <si>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</si>
  <si>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</si>
  <si>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</si>
  <si>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</si>
  <si>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</si>
  <si>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</si>
  <si>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</si>
  <si>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</si>
  <si>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</si>
  <si>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</si>
  <si>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</si>
  <si>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</si>
  <si>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</si>
  <si>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</si>
  <si>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</si>
  <si>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</si>
  <si>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</si>
  <si>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</si>
  <si>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</si>
  <si>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</si>
  <si>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</si>
  <si>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</si>
  <si>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</si>
  <si>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</si>
  <si>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</si>
  <si>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</si>
  <si>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</si>
  <si>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</si>
  <si>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</si>
  <si>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</si>
  <si>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</si>
  <si>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</si>
  <si>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</si>
  <si>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</si>
  <si>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</si>
  <si>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</si>
  <si>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</si>
  <si>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</si>
  <si>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</si>
  <si>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</si>
  <si>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</si>
  <si>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</si>
  <si>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</si>
  <si>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</si>
  <si>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</si>
  <si>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</si>
  <si>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</si>
  <si>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</si>
  <si>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</si>
  <si>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</si>
  <si>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</si>
  <si>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</si>
  <si>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</si>
  <si>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</si>
  <si>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</si>
  <si>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</si>
  <si>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</si>
  <si>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</si>
  <si>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</si>
  <si>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</si>
  <si>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</si>
  <si>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</si>
  <si>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</si>
  <si>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</si>
  <si>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</si>
  <si>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</si>
  <si>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</si>
  <si>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</si>
  <si>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</si>
  <si>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</si>
  <si>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</si>
  <si>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</si>
  <si>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</si>
  <si>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</si>
  <si>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</si>
  <si>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</si>
  <si>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</si>
  <si>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</si>
  <si>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</si>
  <si>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</si>
  <si>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</si>
  <si>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</si>
  <si>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</si>
  <si>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</si>
  <si>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</si>
  <si>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</si>
  <si>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</si>
  <si>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</si>
  <si>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</si>
  <si>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</si>
  <si>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</si>
  <si>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</si>
  <si>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</si>
  <si>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</si>
  <si>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</si>
  <si>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</si>
  <si>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</si>
  <si>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</si>
  <si>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</si>
  <si>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</si>
  <si>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</si>
  <si>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</si>
  <si>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</si>
  <si>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</si>
  <si>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</si>
  <si>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</si>
  <si>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</si>
  <si>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</si>
  <si>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</si>
  <si>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</si>
  <si>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</si>
  <si>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</si>
  <si>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</si>
  <si>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</si>
  <si>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</si>
  <si>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</si>
  <si>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</si>
  <si>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</si>
  <si>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</si>
  <si>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</si>
  <si>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</si>
  <si>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</si>
  <si>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</si>
  <si>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</si>
  <si>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</si>
  <si>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</si>
  <si>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</si>
  <si>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</si>
  <si>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</si>
  <si>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</si>
  <si>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</si>
  <si>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</si>
  <si>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</si>
  <si>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</si>
  <si>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</si>
  <si>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</si>
  <si>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</si>
  <si>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</si>
  <si>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</si>
  <si>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</si>
  <si>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</si>
  <si>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</si>
  <si>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</si>
  <si>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</si>
  <si>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</si>
  <si>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</si>
  <si>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</si>
  <si>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</si>
  <si>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</si>
  <si>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</si>
  <si>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</si>
  <si>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</si>
  <si>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</si>
  <si>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</si>
  <si>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</si>
  <si>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</si>
  <si>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</si>
  <si>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</si>
  <si>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</si>
  <si>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</si>
  <si>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</si>
  <si>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</si>
  <si>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</si>
  <si>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</si>
  <si>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</si>
  <si>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</si>
  <si>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</si>
  <si>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</si>
  <si>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</si>
  <si>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</si>
  <si>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</si>
  <si>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</si>
  <si>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</si>
  <si>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</si>
  <si>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</si>
  <si>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</si>
  <si>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</si>
  <si>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</si>
  <si>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</si>
  <si>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</si>
  <si>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</si>
  <si>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</si>
  <si>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</si>
  <si>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</si>
  <si>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</si>
  <si>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</si>
  <si>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</si>
  <si>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</si>
  <si>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</si>
  <si>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</si>
  <si>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</si>
  <si>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</si>
  <si>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</si>
  <si>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</si>
  <si>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</si>
  <si>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</si>
  <si>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</si>
  <si>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</si>
  <si>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</si>
  <si>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</si>
  <si>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</si>
  <si>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</si>
  <si>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</si>
  <si>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</si>
  <si>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</si>
  <si>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</si>
  <si>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</si>
  <si>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</si>
  <si>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</si>
  <si>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</si>
  <si>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</si>
  <si>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</si>
  <si>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</si>
  <si>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</si>
  <si>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</si>
  <si>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</si>
  <si>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</si>
  <si>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</si>
  <si>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</si>
  <si>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</si>
  <si>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</si>
  <si>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</si>
  <si>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</si>
  <si>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</si>
  <si>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</si>
  <si>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</si>
  <si>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</si>
  <si>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</si>
  <si>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</si>
  <si>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</si>
  <si>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</si>
  <si>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</si>
  <si>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</si>
  <si>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</si>
  <si>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</si>
  <si>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</si>
  <si>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</si>
  <si>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</si>
  <si>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</si>
  <si>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</si>
  <si>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</si>
  <si>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</si>
  <si>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</si>
  <si>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</si>
  <si>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</si>
  <si>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</si>
  <si>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</si>
  <si>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</si>
  <si>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</si>
  <si>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</si>
  <si>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</si>
  <si>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</si>
  <si>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</si>
  <si>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</si>
  <si>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</si>
  <si>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</si>
  <si>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</si>
  <si>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</si>
  <si>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</si>
  <si>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</si>
  <si>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</si>
  <si>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</si>
  <si>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</si>
  <si>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</si>
  <si>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</si>
  <si>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</si>
  <si>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</si>
  <si>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</si>
  <si>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</si>
  <si>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</si>
  <si>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</si>
  <si>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</si>
  <si>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</si>
  <si>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</si>
  <si>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</si>
  <si>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</si>
  <si>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</si>
  <si>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</si>
  <si>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</si>
  <si>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</si>
  <si>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</si>
  <si>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</si>
  <si>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</si>
  <si>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</si>
  <si>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</si>
  <si>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</si>
  <si>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</si>
  <si>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</si>
  <si>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</si>
  <si>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</si>
  <si>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</si>
  <si>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</si>
  <si>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</si>
  <si>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</si>
  <si>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</si>
  <si>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</si>
  <si>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</si>
  <si>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</si>
  <si>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</si>
  <si>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</si>
  <si>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</si>
  <si>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</si>
  <si>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</si>
  <si>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</si>
  <si>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</si>
  <si>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</si>
  <si>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</si>
  <si>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</si>
  <si>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</si>
  <si>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</si>
  <si>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</si>
  <si>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</si>
  <si>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</si>
  <si>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</si>
  <si>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</si>
  <si>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</si>
  <si>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</si>
  <si>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</si>
  <si>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</si>
  <si>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</si>
  <si>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</si>
  <si>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</si>
  <si>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</si>
  <si>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</si>
  <si>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</si>
  <si>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</si>
  <si>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</si>
  <si>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</si>
  <si>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</si>
  <si>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</si>
  <si>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</si>
  <si>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</si>
  <si>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</si>
  <si>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</si>
  <si>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</si>
  <si>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</si>
  <si>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</si>
  <si>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</si>
  <si>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</si>
  <si>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</si>
  <si>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</si>
  <si>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</si>
  <si>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</si>
  <si>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</si>
  <si>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</si>
  <si>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</si>
  <si>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</si>
  <si>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</si>
  <si>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</si>
  <si>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</si>
  <si>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</si>
  <si>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</si>
  <si>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</si>
  <si>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</si>
  <si>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</si>
  <si>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</si>
  <si>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</si>
  <si>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</si>
  <si>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</si>
  <si>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</si>
  <si>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</si>
  <si>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</si>
  <si>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</si>
  <si>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</si>
  <si>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</si>
  <si>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</si>
  <si>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</si>
  <si>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</si>
  <si>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</si>
  <si>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</si>
  <si>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</si>
  <si>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</si>
  <si>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</si>
  <si>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</si>
  <si>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</si>
  <si>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</si>
  <si>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</si>
  <si>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</si>
  <si>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</si>
  <si>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</si>
  <si>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</si>
  <si>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</si>
  <si>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</si>
  <si>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</si>
  <si>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</si>
  <si>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</si>
  <si>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</si>
  <si>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</si>
  <si>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</si>
  <si>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</si>
  <si>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</si>
  <si>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</si>
  <si>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</si>
  <si>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</si>
  <si>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</si>
  <si>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</si>
  <si>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</si>
  <si>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</si>
  <si>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</si>
  <si>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</si>
  <si>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</si>
  <si>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</si>
  <si>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</si>
  <si>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</si>
  <si>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</si>
  <si>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</si>
  <si>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</si>
  <si>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</si>
  <si>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</si>
  <si>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</si>
  <si>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</si>
  <si>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</si>
  <si>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</si>
  <si>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</si>
  <si>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</si>
  <si>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</si>
  <si>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</si>
  <si>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</si>
  <si>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</si>
  <si>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</si>
  <si>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</si>
  <si>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</si>
  <si>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</si>
  <si>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</si>
  <si>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</si>
  <si>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</si>
  <si>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</si>
  <si>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</si>
  <si>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</si>
  <si>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</si>
  <si>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</si>
  <si>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</si>
  <si>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</si>
  <si>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</si>
  <si>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</si>
  <si>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</si>
  <si>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</si>
  <si>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</si>
  <si>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</si>
  <si>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</si>
  <si>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</si>
  <si>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</si>
  <si>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</si>
  <si>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</si>
  <si>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</si>
  <si>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</si>
  <si>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</si>
  <si>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</si>
  <si>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</si>
  <si>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</si>
  <si>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</si>
  <si>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</si>
  <si>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</si>
  <si>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</si>
  <si>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</si>
  <si>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</si>
  <si>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</si>
  <si>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</si>
  <si>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</si>
  <si>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</si>
  <si>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</si>
  <si>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</si>
  <si>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</si>
  <si>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</si>
  <si>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</si>
  <si>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</si>
  <si>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</si>
  <si>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</si>
  <si>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</si>
  <si>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</si>
  <si>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</si>
  <si>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</si>
  <si>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</si>
  <si>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</si>
  <si>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</si>
  <si>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</si>
  <si>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</si>
  <si>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</si>
  <si>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</si>
  <si>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</si>
  <si>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</si>
  <si>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</si>
  <si>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</si>
  <si>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</si>
  <si>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</si>
  <si>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</si>
  <si>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</si>
  <si>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</si>
  <si>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</si>
  <si>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</si>
  <si>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</si>
  <si>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</si>
  <si>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</si>
  <si>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</si>
  <si>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</si>
  <si>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</si>
  <si>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</si>
  <si>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</si>
  <si>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</si>
  <si>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</si>
  <si>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</si>
  <si>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</si>
  <si>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</si>
  <si>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</si>
  <si>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</si>
  <si>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</si>
  <si>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</si>
  <si>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</si>
  <si>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</si>
  <si>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</si>
  <si>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</si>
  <si>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</si>
  <si>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</si>
  <si>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</si>
  <si>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</si>
  <si>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</si>
  <si>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</si>
  <si>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</si>
  <si>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</si>
  <si>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</si>
  <si>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</si>
  <si>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</si>
  <si>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</si>
  <si>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</si>
  <si>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</si>
  <si>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</si>
  <si>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</si>
  <si>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</si>
  <si>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</si>
  <si>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</si>
  <si>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</si>
  <si>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</si>
  <si>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</si>
  <si>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</si>
  <si>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</si>
  <si>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</si>
  <si>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</si>
  <si>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</si>
  <si>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</si>
  <si>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</si>
  <si>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</si>
  <si>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</si>
  <si>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</si>
  <si>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</si>
  <si>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</si>
  <si>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</si>
  <si>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</si>
  <si>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</si>
  <si>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</si>
  <si>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</si>
  <si>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</si>
  <si>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</si>
  <si>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</si>
  <si>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</si>
  <si>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</si>
  <si>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</si>
  <si>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</si>
  <si>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</si>
  <si>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</si>
  <si>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</si>
  <si>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</si>
  <si>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</si>
  <si>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</si>
  <si>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</si>
  <si>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</si>
  <si>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</si>
  <si>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</si>
  <si>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</si>
  <si>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</si>
  <si>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</si>
  <si>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</si>
  <si>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</si>
  <si>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</si>
  <si>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</si>
  <si>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</si>
  <si>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</si>
  <si>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</si>
  <si>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</si>
  <si>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</si>
  <si>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</si>
  <si>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</si>
  <si>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</si>
  <si>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</si>
  <si>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</si>
  <si>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</si>
  <si>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</si>
  <si>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</si>
  <si>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</si>
  <si>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</si>
  <si>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</si>
  <si>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</si>
  <si>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</si>
  <si>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</si>
  <si>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</si>
  <si>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</si>
  <si>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</si>
  <si>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</si>
  <si>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</si>
  <si>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</si>
  <si>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</si>
  <si>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</si>
  <si>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</si>
  <si>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</si>
  <si>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</si>
  <si>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</si>
  <si>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</si>
  <si>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</si>
  <si>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</si>
  <si>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</si>
  <si>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</si>
  <si>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</si>
  <si>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</si>
  <si>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</si>
  <si>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</si>
  <si>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</si>
  <si>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</si>
  <si>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</si>
  <si>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</si>
  <si>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</si>
  <si>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</si>
  <si>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</si>
  <si>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</si>
  <si>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</si>
  <si>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</si>
  <si>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</si>
  <si>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</si>
  <si>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</si>
  <si>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</si>
  <si>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</si>
  <si>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</si>
  <si>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</si>
  <si>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</si>
  <si>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</si>
  <si>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</si>
  <si>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</si>
  <si>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</si>
  <si>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</si>
  <si>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</si>
  <si>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</si>
  <si>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</si>
  <si>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</si>
  <si>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</si>
  <si>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</si>
  <si>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</si>
  <si>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</si>
  <si>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</si>
  <si>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</si>
  <si>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</si>
  <si>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</si>
  <si>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</si>
  <si>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</si>
  <si>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</si>
  <si>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</si>
  <si>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</si>
  <si>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</si>
  <si>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</si>
  <si>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</si>
  <si>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</si>
  <si>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</si>
  <si>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</si>
  <si>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</si>
  <si>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</si>
  <si>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</si>
  <si>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</si>
  <si>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</si>
  <si>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</si>
  <si>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</si>
  <si>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</si>
  <si>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</si>
  <si>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</si>
  <si>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</si>
  <si>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</si>
  <si>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</si>
  <si>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</si>
  <si>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</si>
  <si>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</si>
  <si>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</si>
  <si>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</si>
  <si>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</si>
  <si>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</si>
  <si>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</si>
  <si>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</si>
  <si>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</si>
  <si>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</si>
  <si>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</si>
  <si>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</si>
  <si>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</si>
  <si>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</si>
  <si>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</si>
  <si>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</si>
  <si>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</si>
  <si>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</si>
  <si>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</si>
  <si>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</si>
  <si>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</si>
  <si>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</si>
  <si>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</si>
  <si>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</si>
  <si>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</si>
  <si>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</si>
  <si>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</si>
  <si>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</si>
  <si>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</si>
  <si>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</si>
  <si>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</si>
  <si>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</si>
  <si>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</si>
  <si>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</si>
  <si>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</si>
  <si>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</si>
  <si>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</si>
  <si>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</si>
  <si>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</si>
  <si>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</si>
  <si>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</si>
  <si>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</si>
  <si>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</si>
  <si>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</si>
  <si>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</si>
  <si>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</si>
  <si>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</si>
  <si>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</si>
  <si>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</si>
  <si>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</si>
  <si>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</si>
  <si>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</si>
  <si>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</si>
  <si>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</si>
  <si>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</si>
  <si>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</si>
  <si>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</si>
  <si>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</si>
  <si>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</si>
  <si>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</si>
  <si>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</si>
  <si>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</si>
  <si>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</si>
  <si>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</si>
  <si>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</si>
  <si>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</si>
  <si>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</si>
  <si>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</si>
  <si>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</si>
  <si>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</si>
  <si>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</si>
  <si>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</si>
  <si>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</si>
  <si>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</si>
  <si>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</si>
  <si>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</si>
  <si>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</si>
  <si>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</si>
  <si>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</si>
  <si>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</si>
  <si>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</si>
  <si>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</si>
  <si>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</si>
  <si>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</si>
  <si>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</si>
  <si>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</si>
  <si>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</si>
  <si>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</si>
  <si>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</si>
  <si>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</si>
  <si>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</si>
  <si>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</si>
  <si>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</si>
  <si>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</si>
  <si>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</si>
  <si>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</si>
  <si>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</si>
  <si>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</si>
  <si>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</si>
  <si>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</si>
  <si>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</si>
  <si>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</si>
  <si>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</si>
  <si>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</si>
  <si>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</si>
  <si>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</si>
  <si>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</si>
  <si>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</si>
  <si>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</si>
  <si>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</si>
  <si>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</si>
  <si>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</si>
  <si>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</si>
  <si>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</si>
  <si>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</si>
  <si>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</si>
  <si>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</si>
  <si>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</si>
  <si>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</si>
  <si>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</si>
  <si>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</si>
  <si>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</si>
  <si>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</si>
  <si>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</si>
  <si>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</si>
  <si>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</si>
  <si>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</si>
  <si>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</si>
  <si>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</si>
  <si>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</si>
  <si>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</si>
  <si>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</si>
  <si>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</si>
  <si>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</si>
  <si>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</si>
  <si>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</si>
  <si>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</si>
  <si>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</si>
  <si>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</si>
  <si>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</si>
  <si>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</si>
  <si>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</si>
  <si>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</si>
  <si>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</si>
  <si>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</si>
  <si>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</si>
  <si>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</si>
  <si>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</si>
  <si>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</si>
  <si>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</si>
  <si>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</si>
  <si>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</si>
  <si>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</si>
  <si>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</si>
  <si>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</si>
  <si>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</si>
  <si>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</si>
  <si>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</si>
  <si>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</si>
  <si>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</si>
  <si>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</si>
  <si>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</si>
  <si>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</si>
  <si>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</si>
  <si>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</si>
  <si>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</si>
  <si>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</si>
  <si>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</si>
  <si>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</si>
  <si>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</si>
  <si>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</si>
  <si>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</si>
  <si>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</si>
  <si>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</si>
  <si>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</si>
  <si>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</si>
  <si>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</si>
  <si>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</si>
  <si>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</si>
  <si>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</si>
  <si>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</si>
  <si>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</si>
  <si>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</si>
  <si>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</si>
  <si>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</si>
  <si>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</si>
  <si>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</si>
  <si>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</si>
  <si>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</si>
  <si>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</si>
  <si>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</si>
  <si>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</si>
  <si>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</si>
  <si>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</si>
  <si>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</si>
  <si>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</si>
  <si>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</si>
  <si>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</si>
  <si>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</si>
  <si>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</si>
  <si>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</si>
  <si>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</si>
  <si>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</si>
  <si>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</si>
  <si>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</si>
  <si>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</si>
  <si>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</si>
  <si>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</si>
  <si>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</si>
  <si>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</si>
  <si>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</si>
  <si>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</si>
  <si>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</si>
  <si>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</si>
  <si>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</si>
  <si>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</si>
  <si>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</si>
  <si>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</si>
  <si>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</si>
  <si>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</si>
  <si>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</si>
  <si>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</si>
  <si>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</si>
  <si>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</si>
  <si>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</si>
  <si>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</si>
  <si>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</si>
  <si>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</si>
  <si>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</si>
  <si>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</si>
  <si>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</si>
  <si>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</si>
  <si>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</si>
  <si>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</si>
  <si>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</si>
  <si>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</si>
  <si>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</si>
  <si>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</si>
  <si>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</si>
  <si>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</si>
  <si>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</si>
  <si>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</si>
  <si>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</si>
  <si>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</si>
  <si>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</si>
  <si>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</si>
  <si>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</si>
  <si>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</si>
  <si>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</si>
  <si>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</si>
  <si>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</si>
  <si>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</si>
  <si>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</si>
  <si>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</si>
  <si>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</si>
  <si>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</si>
  <si>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</si>
  <si>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</si>
  <si>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</si>
  <si>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</si>
  <si>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</si>
  <si>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</si>
  <si>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</si>
  <si>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</si>
  <si>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</si>
  <si>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</si>
  <si>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</si>
  <si>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</si>
  <si>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</si>
  <si>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</si>
  <si>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</si>
  <si>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</si>
  <si>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</si>
  <si>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</si>
  <si>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</si>
  <si>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</si>
  <si>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</si>
  <si>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</si>
  <si>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</si>
  <si>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</si>
  <si>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</si>
  <si>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</si>
  <si>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</si>
  <si>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</si>
  <si>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</si>
  <si>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</si>
  <si>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</si>
  <si>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</si>
  <si>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</si>
  <si>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</si>
  <si>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</si>
  <si>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</si>
  <si>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</si>
  <si>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</si>
  <si>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</si>
  <si>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</si>
  <si>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</si>
  <si>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</si>
  <si>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</si>
  <si>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</si>
  <si>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</si>
  <si>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</si>
  <si>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</si>
  <si>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</si>
  <si>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</si>
  <si>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</si>
  <si>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</si>
  <si>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</si>
  <si>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</si>
  <si>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</si>
  <si>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</si>
  <si>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</si>
  <si>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</si>
  <si>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</si>
  <si>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</si>
  <si>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</si>
  <si>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</si>
  <si>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</si>
  <si>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</si>
  <si>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</si>
  <si>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</si>
  <si>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</si>
  <si>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</si>
  <si>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</si>
  <si>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</si>
  <si>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</si>
  <si>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</si>
  <si>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</si>
  <si>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</si>
  <si>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</si>
  <si>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</si>
  <si>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</si>
  <si>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</si>
  <si>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</si>
  <si>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</si>
  <si>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</si>
  <si>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</si>
  <si>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</si>
  <si>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</si>
  <si>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</si>
  <si>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</si>
  <si>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</si>
  <si>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</si>
  <si>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</si>
  <si>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</si>
  <si>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</si>
  <si>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</si>
  <si>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</si>
  <si>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</si>
  <si>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</si>
  <si>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</si>
  <si>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</si>
  <si>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</si>
  <si>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</si>
  <si>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</si>
  <si>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</si>
  <si>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</si>
  <si>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</si>
  <si>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</si>
  <si>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</si>
  <si>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</si>
  <si>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</si>
  <si>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</si>
  <si>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</si>
  <si>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</si>
  <si>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</si>
  <si>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</si>
  <si>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</si>
  <si>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</si>
  <si>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</si>
  <si>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</si>
  <si>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</si>
  <si>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</si>
  <si>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</si>
  <si>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</si>
  <si>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</si>
  <si>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</si>
  <si>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</si>
  <si>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</si>
  <si>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</si>
  <si>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</si>
  <si>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</si>
  <si>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</si>
  <si>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</si>
  <si>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</si>
  <si>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</si>
  <si>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</si>
  <si>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</si>
  <si>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</si>
  <si>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</si>
  <si>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</si>
  <si>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</si>
  <si>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</si>
  <si>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</si>
  <si>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</si>
  <si>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</si>
  <si>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</si>
  <si>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</si>
  <si>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</si>
  <si>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</si>
  <si>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</si>
  <si>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</si>
  <si>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</si>
  <si>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</si>
  <si>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</si>
  <si>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</si>
  <si>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</si>
  <si>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</si>
  <si>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</si>
  <si>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</si>
  <si>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</si>
  <si>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</si>
  <si>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</si>
  <si>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</si>
  <si>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</si>
  <si>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</si>
  <si>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</si>
  <si>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</si>
  <si>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</si>
  <si>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</si>
  <si>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</si>
  <si>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</si>
  <si>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</si>
  <si>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</si>
  <si>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</si>
  <si>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</si>
  <si>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</si>
  <si>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</si>
  <si>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</si>
  <si>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</si>
  <si>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</si>
  <si>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</si>
  <si>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</si>
  <si>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</si>
  <si>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</si>
  <si>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</si>
  <si>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</si>
  <si>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</si>
  <si>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</si>
  <si>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</si>
  <si>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</si>
  <si>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</si>
  <si>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</si>
  <si>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</si>
  <si>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</si>
  <si>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</si>
  <si>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</si>
  <si>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</si>
  <si>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</si>
  <si>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</si>
  <si>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</si>
  <si>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</si>
  <si>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</si>
  <si>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</si>
  <si>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</si>
  <si>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</si>
  <si>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</si>
  <si>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</si>
  <si>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</si>
  <si>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</si>
  <si>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</si>
  <si>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</si>
  <si>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</si>
  <si>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</si>
  <si>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</si>
  <si>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</si>
  <si>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</si>
  <si>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</si>
  <si>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</si>
  <si>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</si>
  <si>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</si>
  <si>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</si>
  <si>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</si>
  <si>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</si>
  <si>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</si>
  <si>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</si>
  <si>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</si>
  <si>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</si>
  <si>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</si>
  <si>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</si>
  <si>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</si>
  <si>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</si>
  <si>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</si>
  <si>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</si>
  <si>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</si>
  <si>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</si>
  <si>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</si>
  <si>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</si>
  <si>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</si>
  <si>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</si>
  <si>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</si>
  <si>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</si>
  <si>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</si>
  <si>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</si>
  <si>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</si>
  <si>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</si>
  <si>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</si>
  <si>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</si>
  <si>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</si>
  <si>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</si>
  <si>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</si>
  <si>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</si>
  <si>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</si>
  <si>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</si>
  <si>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</si>
  <si>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</si>
  <si>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</si>
  <si>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</si>
  <si>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</si>
  <si>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</si>
  <si>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</si>
  <si>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</si>
  <si>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</si>
  <si>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</si>
  <si>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</si>
  <si>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</si>
  <si>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</si>
  <si>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</si>
  <si>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</si>
  <si>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</si>
  <si>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</si>
  <si>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</si>
  <si>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</si>
  <si>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</si>
  <si>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</si>
  <si>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</si>
  <si>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</si>
  <si>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</si>
  <si>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</si>
  <si>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</si>
  <si>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</si>
  <si>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</si>
  <si>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</si>
  <si>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</si>
  <si>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</si>
  <si>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</si>
  <si>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</si>
  <si>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</si>
  <si>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</si>
  <si>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</si>
  <si>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</si>
  <si>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</si>
  <si>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</si>
  <si>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</si>
  <si>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</si>
  <si>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</si>
  <si>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</si>
  <si>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</si>
  <si>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</si>
  <si>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</si>
  <si>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</si>
  <si>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</si>
  <si>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</si>
  <si>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</si>
  <si>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</si>
  <si>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</si>
  <si>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</si>
  <si>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</si>
  <si>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</si>
  <si>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</si>
  <si>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</si>
  <si>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</si>
  <si>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</si>
  <si>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</si>
  <si>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</si>
  <si>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</si>
  <si>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</si>
  <si>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</si>
  <si>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</si>
  <si>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</si>
  <si>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</si>
  <si>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</si>
  <si>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</si>
  <si>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</si>
  <si>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</si>
  <si>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</si>
  <si>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</si>
  <si>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</si>
  <si>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</si>
  <si>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</si>
  <si>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</si>
  <si>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</si>
  <si>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</si>
  <si>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</si>
  <si>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</si>
  <si>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</si>
  <si>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</si>
  <si>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</si>
  <si>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</si>
  <si>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</si>
  <si>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</si>
  <si>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</si>
  <si>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</si>
  <si>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</si>
  <si>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</si>
  <si>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</si>
  <si>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</si>
  <si>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</si>
  <si>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</si>
  <si>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</si>
  <si>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</si>
  <si>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</si>
  <si>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</si>
  <si>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</si>
  <si>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</si>
  <si>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</si>
  <si>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</si>
  <si>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</si>
  <si>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</si>
  <si>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</si>
  <si>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</si>
  <si>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</si>
  <si>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</si>
  <si>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</si>
  <si>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</si>
  <si>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</si>
  <si>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</si>
  <si>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</si>
  <si>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</si>
  <si>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</si>
  <si>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</si>
  <si>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</si>
  <si>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</si>
  <si>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</si>
  <si>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</si>
  <si>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</si>
  <si>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</si>
  <si>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</si>
  <si>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</si>
  <si>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</si>
  <si>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</si>
  <si>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</si>
  <si>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</si>
  <si>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</si>
  <si>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</si>
  <si>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</si>
  <si>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</si>
  <si>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</si>
  <si>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</si>
  <si>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</si>
  <si>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</si>
  <si>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</si>
  <si>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</si>
  <si>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</si>
  <si>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</si>
  <si>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</si>
  <si>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</si>
  <si>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</si>
  <si>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</si>
  <si>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</si>
  <si>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</si>
  <si>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</si>
  <si>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</si>
  <si>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</si>
  <si>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</si>
  <si>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</si>
  <si>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</si>
  <si>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</si>
  <si>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</si>
  <si>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</si>
  <si>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</si>
  <si>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</si>
  <si>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</si>
  <si>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</si>
  <si>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</si>
  <si>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</si>
  <si>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</si>
  <si>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</si>
  <si>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</si>
  <si>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</si>
  <si>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</si>
  <si>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</si>
  <si>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</si>
  <si>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</si>
  <si>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</si>
  <si>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</si>
  <si>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</si>
  <si>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</si>
  <si>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</si>
  <si>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</si>
  <si>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</si>
  <si>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</si>
  <si>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</si>
  <si>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</si>
  <si>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</si>
  <si>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</si>
  <si>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</si>
  <si>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</si>
  <si>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</si>
  <si>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</si>
  <si>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</si>
  <si>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</si>
  <si>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</si>
  <si>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</si>
  <si>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</si>
  <si>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</si>
  <si>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</si>
  <si>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</si>
  <si>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</si>
  <si>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</si>
  <si>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</si>
  <si>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</si>
  <si>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</si>
  <si>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</si>
  <si>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</si>
  <si>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</si>
  <si>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</si>
  <si>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</si>
  <si>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</si>
  <si>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</si>
  <si>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</si>
  <si>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</si>
  <si>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</si>
  <si>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</si>
  <si>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</si>
  <si>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</si>
  <si>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</si>
  <si>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</si>
  <si>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</si>
  <si>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</si>
  <si>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</si>
  <si>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</si>
  <si>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</si>
  <si>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</si>
  <si>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</si>
  <si>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</si>
  <si>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</si>
  <si>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</si>
  <si>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</si>
  <si>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</si>
  <si>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</si>
  <si>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</si>
  <si>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</si>
  <si>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</si>
  <si>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</si>
  <si>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</si>
  <si>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</si>
  <si>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</si>
  <si>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</si>
  <si>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</si>
  <si>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</si>
  <si>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</si>
  <si>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</si>
  <si>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</si>
  <si>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</si>
  <si>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</si>
  <si>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</si>
  <si>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</si>
  <si>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</si>
  <si>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</si>
  <si>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</si>
  <si>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</si>
  <si>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</si>
  <si>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</si>
  <si>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</si>
  <si>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</si>
  <si>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</si>
  <si>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</si>
  <si>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</si>
  <si>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</si>
  <si>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</si>
  <si>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</si>
  <si>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</si>
  <si>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</si>
  <si>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</si>
  <si>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</si>
  <si>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</si>
  <si>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</si>
  <si>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</si>
  <si>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</si>
  <si>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</si>
  <si>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</si>
  <si>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</si>
  <si>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</si>
  <si>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</si>
  <si>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</si>
  <si>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</si>
  <si>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</si>
  <si>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</si>
  <si>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</si>
  <si>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</si>
  <si>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</si>
  <si>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</si>
  <si>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</si>
  <si>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</si>
  <si>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</si>
  <si>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</si>
  <si>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</si>
  <si>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</si>
  <si>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</si>
  <si>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</si>
  <si>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</si>
  <si>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</si>
  <si>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</si>
  <si>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</si>
  <si>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</si>
  <si>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</si>
  <si>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</si>
  <si>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</si>
  <si>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</si>
  <si>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</si>
  <si>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</si>
  <si>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</si>
  <si>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</si>
  <si>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</si>
  <si>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</si>
  <si>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</si>
  <si>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</si>
  <si>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</si>
  <si>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</si>
  <si>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</si>
  <si>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</si>
  <si>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</si>
  <si>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</si>
  <si>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</si>
  <si>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</si>
  <si>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</si>
  <si>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</si>
  <si>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</si>
  <si>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</si>
  <si>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</si>
  <si>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</si>
  <si>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</si>
  <si>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</si>
  <si>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</si>
  <si>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</si>
  <si>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</si>
  <si>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</si>
  <si>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</si>
  <si>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</si>
  <si>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</si>
  <si>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</si>
  <si>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</si>
  <si>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</si>
  <si>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</si>
  <si>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</si>
  <si>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</si>
  <si>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</si>
  <si>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</si>
  <si>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</si>
  <si>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</si>
  <si>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</si>
  <si>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</si>
  <si>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</si>
  <si>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</si>
  <si>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</si>
  <si>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</si>
  <si>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</si>
  <si>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</si>
  <si>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</si>
  <si>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</si>
  <si>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</si>
  <si>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</si>
  <si>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</si>
  <si>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</si>
  <si>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</si>
  <si>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</si>
  <si>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</si>
  <si>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</si>
  <si>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</si>
  <si>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</si>
  <si>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</si>
  <si>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</si>
  <si>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</si>
  <si>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</si>
  <si>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</si>
  <si>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</si>
  <si>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</si>
  <si>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</si>
  <si>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</si>
  <si>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</si>
  <si>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</si>
  <si>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</si>
  <si>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</si>
  <si>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</si>
  <si>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</si>
  <si>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</si>
  <si>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</si>
  <si>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</si>
  <si>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</si>
  <si>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</si>
  <si>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</si>
  <si>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</si>
  <si>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</si>
  <si>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</si>
  <si>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</si>
  <si>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</si>
  <si>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</si>
  <si>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</si>
  <si>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</si>
  <si>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</si>
  <si>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</si>
  <si>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</si>
  <si>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</si>
  <si>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</si>
  <si>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</si>
  <si>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</si>
  <si>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</si>
  <si>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</si>
  <si>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</si>
  <si>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</si>
  <si>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</si>
  <si>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</si>
  <si>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</si>
  <si>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</si>
  <si>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</si>
  <si>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</si>
  <si>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</si>
  <si>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</si>
  <si>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</si>
  <si>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</si>
  <si>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</si>
  <si>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</si>
  <si>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</si>
  <si>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</si>
  <si>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</si>
  <si>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</si>
  <si>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</si>
  <si>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</si>
  <si>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</si>
  <si>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</si>
  <si>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</si>
  <si>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</si>
  <si>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</si>
  <si>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</si>
  <si>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</si>
  <si>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</si>
  <si>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</si>
  <si>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</si>
  <si>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</si>
  <si>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</si>
  <si>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</si>
  <si>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</si>
  <si>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</si>
  <si>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</si>
  <si>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</si>
  <si>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</si>
  <si>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</si>
  <si>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</si>
  <si>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</si>
  <si>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</si>
  <si>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</si>
  <si>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</si>
  <si>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</si>
  <si>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</si>
  <si>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</si>
  <si>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</si>
  <si>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</si>
  <si>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</si>
  <si>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</si>
  <si>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</si>
  <si>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</si>
  <si>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</si>
  <si>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</si>
  <si>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</si>
  <si>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</si>
  <si>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</si>
  <si>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</si>
  <si>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</si>
  <si>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</si>
  <si>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</si>
  <si>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</si>
  <si>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</si>
  <si>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</si>
  <si>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</si>
  <si>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</si>
  <si>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</si>
  <si>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</si>
  <si>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</si>
  <si>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</si>
  <si>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</si>
  <si>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</si>
  <si>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</si>
  <si>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</si>
  <si>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</si>
  <si>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</si>
  <si>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</si>
  <si>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</si>
  <si>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</si>
  <si>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</si>
  <si>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</si>
  <si>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</si>
  <si>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</si>
  <si>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</si>
  <si>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</si>
  <si>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</si>
  <si>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</si>
  <si>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</si>
  <si>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</si>
  <si>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</si>
  <si>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</si>
  <si>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</si>
  <si>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</si>
  <si>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</si>
  <si>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</si>
  <si>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</si>
  <si>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</si>
  <si>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</si>
  <si>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</si>
  <si>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</si>
  <si>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</si>
  <si>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</si>
  <si>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</si>
  <si>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</si>
  <si>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</si>
  <si>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</si>
  <si>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</si>
  <si>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</si>
  <si>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</si>
  <si>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</si>
  <si>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</si>
  <si>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</si>
  <si>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</si>
  <si>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</si>
  <si>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</si>
  <si>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</si>
  <si>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</si>
  <si>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</si>
  <si>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</si>
  <si>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</si>
  <si>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</si>
  <si>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</si>
  <si>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</si>
  <si>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</si>
  <si>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</si>
  <si>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</si>
  <si>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</si>
  <si>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</si>
  <si>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</si>
  <si>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</si>
  <si>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</si>
  <si>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</si>
  <si>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</si>
  <si>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</si>
  <si>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</si>
  <si>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</si>
  <si>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</si>
  <si>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</si>
  <si>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</si>
  <si>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</si>
  <si>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</si>
  <si>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</si>
  <si>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</si>
  <si>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</si>
  <si>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</si>
  <si>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</si>
  <si>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</si>
  <si>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</si>
  <si>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</si>
  <si>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</si>
  <si>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</si>
  <si>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</si>
  <si>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</si>
  <si>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</si>
  <si>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</si>
  <si>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</si>
  <si>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</si>
  <si>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</si>
  <si>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</si>
  <si>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</si>
  <si>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</si>
  <si>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</si>
  <si>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</si>
  <si>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</si>
  <si>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</si>
  <si>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</si>
  <si>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</si>
  <si>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</si>
  <si>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</si>
  <si>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</si>
  <si>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</si>
  <si>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</si>
  <si>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</si>
  <si>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</si>
  <si>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</si>
  <si>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</si>
  <si>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</si>
  <si>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</si>
  <si>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</si>
  <si>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</si>
  <si>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</si>
  <si>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</si>
  <si>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</si>
  <si>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</si>
  <si>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</si>
  <si>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</si>
  <si>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</si>
  <si>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</si>
  <si>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</si>
  <si>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</si>
  <si>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</si>
  <si>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</si>
  <si>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</si>
  <si>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</si>
  <si>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</si>
  <si>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</si>
  <si>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</si>
  <si>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</si>
  <si>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</si>
  <si>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</si>
  <si>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</si>
  <si>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</si>
  <si>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</si>
  <si>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</si>
  <si>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</si>
  <si>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</si>
  <si>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</si>
  <si>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</si>
  <si>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</si>
  <si>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</si>
  <si>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</si>
  <si>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</si>
  <si>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</si>
  <si>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</si>
  <si>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</si>
  <si>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</si>
  <si>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</si>
  <si>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</si>
  <si>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</si>
  <si>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</si>
  <si>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</si>
  <si>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</si>
  <si>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</si>
  <si>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</si>
  <si>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</si>
  <si>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</si>
  <si>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</si>
  <si>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</si>
  <si>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</si>
  <si>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</si>
  <si>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</si>
  <si>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</si>
  <si>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</si>
  <si>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</si>
  <si>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</si>
  <si>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</si>
  <si>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</si>
  <si>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</si>
  <si>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</si>
  <si>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</si>
  <si>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</si>
  <si>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</si>
  <si>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</si>
  <si>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</si>
  <si>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</si>
  <si>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</si>
  <si>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</si>
  <si>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</si>
  <si>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</si>
  <si>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</si>
  <si>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</si>
  <si>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</si>
  <si>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</si>
  <si>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</si>
  <si>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</si>
  <si>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</si>
  <si>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</si>
  <si>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</si>
  <si>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</si>
  <si>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</si>
  <si>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</si>
  <si>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</si>
  <si>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</si>
  <si>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</si>
  <si>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</si>
  <si>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</si>
  <si>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</si>
  <si>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</si>
  <si>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</si>
  <si>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</si>
  <si>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</si>
  <si>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</si>
  <si>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</si>
  <si>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</si>
  <si>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</si>
  <si>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</si>
  <si>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</si>
  <si>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</si>
  <si>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</si>
  <si>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</si>
  <si>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</si>
  <si>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</si>
  <si>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</si>
  <si>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</si>
  <si>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</si>
  <si>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</si>
  <si>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</si>
  <si>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</si>
  <si>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</si>
  <si>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</si>
  <si>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</si>
  <si>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</si>
  <si>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</si>
  <si>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</si>
  <si>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</si>
  <si>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</si>
  <si>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</si>
  <si>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</si>
  <si>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</si>
  <si>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</si>
  <si>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</si>
  <si>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</si>
  <si>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</si>
  <si>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</si>
  <si>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</si>
  <si>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</si>
  <si>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</si>
  <si>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</si>
  <si>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</si>
  <si>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</si>
  <si>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</si>
  <si>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</si>
  <si>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</si>
  <si>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</si>
  <si>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</si>
  <si>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</si>
  <si>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</si>
  <si>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</si>
  <si>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</si>
  <si>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</si>
  <si>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</si>
  <si>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</si>
  <si>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</si>
  <si>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</si>
  <si>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</si>
  <si>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</si>
  <si>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</si>
  <si>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</si>
  <si>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</si>
  <si>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</si>
  <si>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</si>
  <si>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</si>
  <si>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</si>
  <si>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</si>
  <si>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</si>
  <si>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</si>
  <si>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</si>
  <si>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</si>
  <si>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</si>
  <si>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</si>
  <si>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</si>
  <si>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</si>
  <si>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</si>
  <si>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</si>
  <si>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</si>
  <si>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</si>
  <si>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</si>
  <si>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</si>
  <si>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</si>
  <si>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</si>
  <si>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</si>
  <si>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</si>
  <si>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</si>
  <si>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</si>
  <si>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</si>
  <si>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</si>
  <si>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</si>
  <si>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</si>
  <si>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</si>
  <si>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</si>
  <si>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</si>
  <si>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</si>
  <si>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</si>
  <si>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</si>
  <si>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</si>
  <si>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</si>
  <si>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</si>
  <si>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</si>
  <si>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</si>
  <si>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</si>
  <si>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</si>
  <si>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</si>
  <si>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</si>
  <si>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</si>
  <si>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</si>
  <si>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</si>
  <si>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</si>
  <si>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</si>
  <si>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</si>
  <si>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</si>
  <si>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</si>
  <si>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</si>
  <si>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</si>
  <si>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</si>
  <si>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</si>
  <si>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</si>
  <si>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</si>
  <si>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</si>
  <si>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</si>
  <si>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</si>
  <si>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</si>
  <si>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</si>
  <si>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</si>
  <si>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</si>
  <si>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</si>
  <si>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</si>
  <si>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</si>
  <si>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</si>
  <si>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</si>
  <si>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</si>
  <si>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</si>
  <si>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</si>
  <si>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</si>
  <si>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</si>
  <si>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</si>
  <si>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</si>
  <si>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</si>
  <si>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</si>
  <si>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</si>
  <si>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</si>
  <si>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</si>
  <si>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</si>
  <si>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</si>
  <si>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</si>
  <si>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</si>
  <si>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</si>
  <si>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</si>
  <si>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</si>
  <si>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</si>
  <si>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</si>
  <si>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</si>
  <si>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</si>
  <si>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</si>
  <si>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</si>
  <si>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</si>
  <si>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</si>
  <si>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</si>
  <si>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</si>
  <si>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</si>
  <si>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</si>
  <si>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</si>
  <si>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</si>
  <si>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</si>
  <si>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</si>
  <si>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</si>
  <si>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</si>
  <si>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</si>
  <si>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</si>
  <si>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</si>
  <si>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</si>
  <si>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</si>
  <si>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</si>
  <si>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</si>
  <si>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</si>
  <si>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</si>
  <si>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</si>
  <si>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</si>
  <si>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</si>
  <si>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</si>
  <si>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</si>
  <si>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</si>
  <si>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</si>
  <si>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</si>
  <si>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</si>
  <si>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</si>
  <si>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</si>
  <si>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</si>
  <si>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</si>
  <si>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</si>
  <si>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</si>
  <si>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</si>
  <si>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</si>
  <si>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</si>
  <si>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</si>
  <si>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</si>
  <si>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</si>
  <si>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</si>
  <si>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</si>
  <si>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</si>
  <si>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</si>
  <si>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</si>
  <si>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</si>
  <si>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</si>
  <si>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</si>
  <si>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</si>
  <si>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</si>
  <si>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</si>
  <si>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</si>
  <si>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</si>
  <si>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</si>
  <si>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</si>
  <si>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</si>
  <si>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</si>
  <si>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</si>
  <si>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</si>
  <si>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</si>
  <si>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</si>
  <si>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</si>
  <si>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</si>
  <si>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</si>
  <si>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</si>
  <si>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</si>
  <si>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</si>
  <si>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</si>
  <si>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</si>
  <si>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</si>
  <si>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</si>
  <si>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</si>
  <si>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</si>
  <si>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</si>
  <si>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</si>
  <si>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</si>
  <si>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</si>
  <si>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</si>
  <si>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</si>
  <si>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</si>
  <si>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</si>
  <si>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</si>
  <si>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</si>
  <si>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</si>
  <si>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</si>
  <si>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</si>
  <si>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</si>
  <si>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</si>
  <si>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</si>
  <si>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</si>
  <si>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</si>
  <si>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</si>
  <si>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</si>
  <si>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</si>
  <si>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</si>
  <si>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</si>
  <si>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</si>
  <si>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</si>
  <si>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</si>
  <si>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</si>
  <si>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</si>
  <si>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</si>
  <si>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</si>
  <si>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</si>
  <si>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</si>
  <si>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</si>
  <si>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</si>
  <si>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</si>
  <si>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</si>
  <si>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</si>
  <si>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</si>
  <si>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</si>
  <si>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</si>
  <si>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</si>
  <si>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</si>
  <si>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</si>
  <si>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</si>
  <si>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</si>
  <si>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</si>
  <si>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</si>
  <si>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</si>
  <si>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</si>
  <si>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</si>
  <si>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</si>
  <si>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</si>
  <si>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</si>
  <si>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</si>
  <si>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</si>
  <si>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</si>
  <si>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</si>
  <si>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</si>
  <si>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</si>
  <si>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</si>
  <si>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</si>
  <si>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</si>
  <si>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</si>
  <si>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</si>
  <si>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</si>
  <si>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</si>
  <si>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</si>
  <si>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</si>
  <si>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</si>
  <si>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</si>
  <si>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</si>
  <si>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</si>
  <si>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</si>
  <si>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</si>
  <si>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</si>
  <si>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</si>
  <si>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</si>
  <si>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</si>
  <si>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</si>
  <si>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</si>
  <si>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</si>
  <si>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</si>
  <si>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</si>
  <si>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</si>
  <si>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</si>
  <si>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</si>
  <si>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</si>
  <si>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</si>
  <si>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</si>
  <si>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</si>
  <si>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</si>
  <si>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</si>
  <si>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</si>
  <si>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</si>
  <si>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</si>
  <si>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</si>
  <si>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</si>
  <si>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</si>
  <si>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</si>
  <si>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</si>
  <si>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</si>
  <si>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</si>
  <si>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</si>
  <si>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</si>
  <si>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</si>
  <si>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</si>
  <si>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</si>
  <si>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</si>
  <si>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</si>
  <si>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</si>
  <si>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</si>
  <si>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</si>
  <si>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</si>
  <si>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</si>
  <si>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</si>
  <si>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</si>
  <si>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</si>
  <si>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</si>
  <si>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</si>
  <si>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</si>
  <si>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</si>
  <si>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</si>
  <si>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</si>
  <si>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</si>
  <si>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</si>
  <si>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</si>
  <si>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</si>
  <si>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</si>
  <si>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</si>
  <si>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</si>
  <si>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</si>
  <si>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</si>
  <si>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</si>
  <si>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</si>
  <si>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</si>
  <si>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</si>
  <si>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</si>
  <si>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</si>
  <si>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</si>
  <si>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</si>
  <si>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</si>
  <si>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</si>
  <si>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</si>
  <si>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</si>
  <si>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</si>
  <si>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</si>
  <si>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</si>
  <si>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</si>
  <si>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</si>
  <si>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</si>
  <si>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</si>
  <si>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</si>
  <si>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</si>
  <si>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</si>
  <si>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</si>
  <si>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</si>
  <si>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</si>
  <si>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</si>
  <si>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</si>
  <si>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</si>
  <si>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</si>
  <si>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</si>
  <si>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</si>
  <si>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</si>
  <si>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</si>
  <si>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</si>
  <si>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</si>
  <si>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</si>
  <si>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</si>
  <si>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</si>
  <si>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</si>
  <si>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</si>
  <si>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</si>
  <si>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</si>
  <si>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</si>
  <si>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</si>
  <si>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</si>
  <si>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</si>
  <si>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</si>
  <si>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</si>
  <si>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</si>
  <si>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</si>
  <si>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</si>
  <si>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</si>
  <si>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</si>
  <si>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</si>
  <si>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</si>
  <si>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</si>
  <si>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</si>
  <si>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</si>
  <si>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</si>
  <si>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</si>
  <si>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</si>
  <si>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</si>
  <si>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</si>
  <si>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</si>
  <si>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</si>
  <si>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</si>
  <si>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</si>
  <si>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</si>
  <si>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</si>
  <si>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</si>
  <si>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</si>
  <si>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</si>
  <si>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</si>
  <si>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</si>
  <si>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</si>
  <si>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</si>
  <si>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</si>
  <si>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</si>
  <si>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</si>
  <si>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</si>
  <si>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</si>
  <si>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</si>
  <si>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</si>
  <si>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</si>
  <si>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</si>
  <si>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</si>
  <si>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</si>
  <si>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</si>
  <si>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</si>
  <si>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</si>
  <si>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</si>
  <si>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</si>
  <si>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</si>
  <si>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</si>
  <si>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</si>
  <si>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</si>
  <si>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</si>
  <si>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</si>
  <si>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</si>
  <si>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</si>
  <si>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</si>
  <si>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</si>
  <si>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</si>
  <si>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</si>
  <si>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</si>
  <si>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</si>
  <si>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</si>
  <si>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</si>
  <si>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</si>
  <si>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</si>
  <si>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</si>
  <si>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</si>
  <si>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</si>
  <si>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</si>
  <si>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</si>
  <si>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</si>
  <si>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</si>
  <si>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</si>
  <si>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</si>
  <si>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</si>
  <si>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</si>
  <si>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</si>
  <si>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</si>
  <si>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</si>
  <si>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</si>
  <si>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</si>
  <si>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</si>
  <si>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</si>
  <si>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</si>
  <si>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</si>
  <si>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</si>
  <si>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</si>
  <si>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</si>
  <si>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</si>
  <si>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</si>
  <si>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</si>
  <si>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</si>
  <si>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</si>
  <si>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</si>
  <si>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</si>
  <si>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</si>
  <si>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</si>
  <si>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</si>
  <si>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</si>
  <si>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</si>
  <si>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</si>
  <si>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</si>
  <si>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</si>
  <si>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</si>
  <si>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</si>
  <si>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</si>
  <si>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</si>
  <si>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</si>
  <si>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</si>
  <si>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</si>
  <si>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</si>
  <si>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</si>
  <si>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</si>
  <si>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</si>
  <si>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</si>
  <si>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</si>
  <si>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</si>
  <si>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</si>
  <si>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</si>
  <si>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</si>
  <si>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</si>
  <si>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</si>
  <si>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</si>
  <si>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</si>
  <si>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</si>
  <si>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</si>
  <si>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</si>
  <si>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</si>
  <si>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</si>
  <si>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</si>
  <si>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</si>
  <si>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</si>
  <si>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</si>
  <si>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</si>
  <si>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</si>
  <si>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</si>
  <si>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</si>
  <si>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</si>
  <si>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</si>
  <si>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</si>
  <si>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</si>
  <si>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</si>
  <si>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</si>
  <si>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</si>
  <si>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</si>
  <si>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</si>
  <si>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</si>
  <si>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</si>
  <si>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</si>
  <si>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</si>
  <si>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</si>
  <si>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</si>
  <si>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</si>
  <si>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</si>
  <si>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</si>
  <si>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</si>
  <si>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</si>
  <si>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</si>
  <si>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</si>
  <si>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</si>
  <si>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</si>
  <si>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</si>
  <si>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</si>
  <si>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</si>
  <si>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</si>
  <si>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</si>
  <si>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</si>
  <si>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</si>
  <si>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</si>
  <si>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</si>
  <si>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</si>
  <si>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</si>
  <si>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</si>
  <si>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</si>
  <si>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</si>
  <si>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</si>
  <si>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</si>
  <si>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</si>
  <si>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</si>
  <si>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</si>
  <si>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</si>
  <si>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</si>
  <si>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</si>
  <si>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</si>
  <si>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</si>
  <si>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</si>
  <si>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</si>
  <si>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</si>
  <si>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</si>
  <si>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</si>
  <si>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</si>
  <si>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</si>
  <si>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</si>
  <si>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</si>
  <si>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</si>
  <si>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</si>
  <si>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</si>
  <si>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</si>
  <si>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</si>
  <si>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</si>
  <si>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</si>
  <si>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</si>
  <si>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</si>
  <si>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</si>
  <si>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</si>
  <si>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</si>
  <si>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</si>
  <si>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</si>
  <si>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</si>
  <si>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</si>
  <si>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</si>
  <si>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</si>
  <si>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</si>
  <si>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</si>
  <si>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</si>
  <si>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</si>
  <si>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</si>
  <si>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</si>
  <si>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</si>
  <si>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</si>
  <si>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</si>
  <si>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</si>
  <si>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</si>
  <si>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</si>
  <si>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</si>
  <si>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</si>
  <si>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</si>
  <si>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</si>
  <si>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</si>
  <si>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</si>
  <si>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</si>
  <si>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</si>
  <si>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</si>
  <si>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</si>
  <si>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</si>
  <si>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</si>
  <si>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</si>
  <si>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</si>
  <si>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</si>
  <si>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</si>
  <si>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</si>
  <si>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</si>
  <si>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</si>
  <si>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</si>
  <si>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</si>
  <si>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</si>
  <si>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</si>
  <si>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</si>
  <si>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</si>
  <si>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</si>
  <si>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</si>
  <si>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</si>
  <si>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</si>
  <si>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</si>
  <si>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</si>
  <si>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</si>
  <si>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</si>
  <si>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</si>
  <si>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</si>
  <si>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</si>
  <si>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</si>
  <si>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</si>
  <si>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</si>
  <si>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</si>
  <si>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</si>
  <si>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</si>
  <si>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</si>
  <si>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</si>
  <si>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</si>
  <si>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</si>
  <si>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</si>
  <si>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</si>
  <si>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</si>
  <si>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</si>
  <si>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</si>
  <si>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</si>
  <si>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</si>
  <si>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</si>
  <si>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</si>
  <si>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</si>
  <si>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</si>
  <si>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</si>
  <si>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</si>
  <si>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</si>
  <si>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</si>
  <si>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</si>
  <si>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</si>
  <si>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</si>
  <si>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</si>
  <si>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</si>
  <si>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</si>
  <si>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</si>
  <si>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</si>
  <si>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</si>
  <si>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</si>
  <si>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</si>
  <si>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</si>
  <si>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</si>
  <si>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</si>
  <si>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</si>
  <si>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</si>
  <si>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</si>
  <si>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</si>
  <si>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</si>
  <si>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</si>
  <si>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</si>
  <si>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</si>
  <si>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</si>
  <si>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</si>
  <si>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</si>
  <si>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</si>
  <si>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</si>
  <si>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</si>
  <si>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</si>
  <si>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</si>
  <si>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</si>
  <si>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</si>
  <si>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</si>
  <si>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</si>
  <si>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</si>
  <si>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</si>
  <si>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</si>
  <si>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</si>
  <si>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</si>
  <si>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</si>
  <si>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</si>
  <si>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</si>
  <si>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</si>
  <si>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</si>
  <si>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</si>
  <si>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</si>
  <si>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</si>
  <si>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</si>
  <si>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</si>
  <si>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</si>
  <si>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</si>
  <si>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</si>
  <si>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</si>
  <si>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</si>
  <si>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</si>
  <si>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</si>
  <si>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</si>
  <si>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</si>
  <si>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</si>
  <si>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</si>
  <si>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</si>
  <si>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</si>
  <si>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</si>
  <si>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</si>
  <si>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</si>
  <si>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</si>
  <si>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</si>
  <si>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</si>
  <si>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</si>
  <si>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</si>
  <si>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</si>
  <si>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</si>
  <si>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</si>
  <si>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</si>
  <si>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</si>
  <si>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</si>
  <si>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</si>
  <si>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</si>
  <si>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</si>
  <si>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</si>
  <si>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</si>
  <si>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</si>
  <si>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</si>
  <si>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</si>
  <si>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</si>
  <si>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</si>
  <si>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</si>
  <si>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</si>
  <si>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</si>
  <si>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</si>
  <si>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</si>
  <si>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</si>
  <si>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</si>
  <si>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</si>
  <si>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</si>
  <si>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</si>
  <si>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</si>
  <si>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</si>
  <si>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</si>
  <si>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</si>
  <si>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</si>
  <si>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</si>
  <si>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</si>
  <si>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</si>
  <si>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</si>
  <si>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</si>
  <si>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</si>
  <si>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</si>
  <si>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</si>
  <si>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</si>
  <si>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</si>
  <si>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</si>
  <si>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</si>
  <si>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</si>
  <si>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</si>
  <si>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</si>
  <si>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</si>
  <si>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</si>
  <si>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</si>
  <si>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</si>
  <si>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</si>
  <si>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</si>
  <si>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</si>
  <si>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</si>
  <si>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</si>
  <si>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</si>
  <si>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</si>
  <si>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</si>
  <si>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</si>
  <si>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</si>
  <si>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</si>
  <si>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</si>
  <si>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</si>
  <si>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</si>
  <si>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</si>
  <si>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</si>
  <si>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</si>
  <si>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</si>
  <si>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</si>
  <si>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</si>
  <si>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</si>
  <si>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</si>
  <si>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</si>
  <si>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</si>
  <si>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</si>
  <si>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</si>
  <si>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</si>
  <si>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</si>
  <si>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</si>
  <si>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</si>
  <si>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</si>
  <si>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</si>
  <si>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</si>
  <si>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</si>
  <si>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</si>
  <si>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</si>
  <si>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</si>
  <si>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</si>
  <si>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</si>
  <si>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</si>
  <si>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</si>
  <si>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</si>
  <si>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</si>
  <si>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</si>
  <si>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</si>
  <si>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</si>
  <si>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</si>
  <si>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</si>
  <si>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</si>
  <si>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</si>
  <si>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</si>
  <si>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</si>
  <si>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</si>
  <si>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</si>
  <si>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</si>
  <si>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</si>
  <si>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</si>
  <si>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</si>
  <si>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</si>
  <si>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</si>
  <si>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</si>
  <si>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</si>
  <si>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</si>
  <si>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</si>
  <si>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</si>
  <si>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</si>
  <si>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</si>
  <si>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</si>
  <si>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</si>
  <si>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</si>
  <si>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</si>
  <si>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</si>
  <si>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</si>
  <si>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</si>
  <si>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</si>
  <si>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</si>
  <si>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</si>
  <si>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</si>
  <si>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</si>
  <si>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</si>
  <si>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</si>
  <si>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</si>
  <si>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</si>
  <si>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</si>
  <si>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</si>
  <si>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</si>
  <si>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</si>
  <si>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</si>
  <si>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</si>
  <si>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</si>
  <si>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</si>
  <si>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</si>
  <si>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</si>
  <si>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</si>
  <si>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</si>
  <si>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</si>
  <si>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</si>
  <si>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</si>
  <si>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</si>
  <si>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</si>
  <si>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</si>
  <si>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</si>
  <si>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</si>
  <si>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</si>
  <si>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</si>
  <si>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</si>
  <si>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</si>
  <si>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</si>
  <si>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</si>
  <si>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</si>
  <si>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</si>
  <si>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</si>
  <si>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</si>
  <si>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</si>
  <si>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</si>
  <si>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</si>
  <si>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</si>
  <si>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</si>
  <si>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</si>
  <si>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</si>
  <si>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</si>
  <si>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</si>
  <si>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</si>
  <si>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</si>
  <si>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</si>
  <si>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</si>
  <si>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</si>
  <si>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</si>
  <si>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</si>
  <si>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</si>
  <si>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</si>
  <si>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</si>
  <si>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</si>
  <si>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</si>
  <si>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</si>
  <si>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</si>
  <si>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</si>
  <si>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</si>
  <si>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</si>
  <si>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</si>
  <si>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</si>
  <si>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</si>
  <si>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</si>
  <si>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</si>
  <si>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</si>
  <si>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</si>
  <si>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</si>
  <si>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</si>
  <si>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</si>
  <si>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</si>
  <si>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</si>
  <si>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</si>
  <si>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</si>
  <si>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</si>
  <si>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</si>
  <si>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</si>
  <si>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</si>
  <si>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</si>
  <si>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</si>
  <si>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</si>
  <si>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</si>
  <si>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</si>
  <si>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</si>
  <si>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</si>
  <si>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</si>
  <si>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</si>
  <si>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</si>
  <si>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</si>
  <si>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</si>
  <si>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</si>
  <si>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</si>
  <si>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</si>
  <si>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</si>
  <si>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</si>
  <si>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</si>
  <si>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</si>
  <si>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</si>
  <si>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</si>
  <si>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</si>
  <si>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</si>
  <si>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</si>
  <si>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</si>
  <si>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</si>
  <si>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</si>
  <si>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</si>
  <si>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</si>
  <si>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</si>
  <si>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</si>
  <si>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</si>
  <si>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</si>
  <si>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</si>
  <si>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</si>
  <si>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</si>
  <si>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</si>
  <si>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</si>
  <si>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</si>
  <si>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</si>
  <si>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</si>
  <si>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</si>
  <si>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</si>
  <si>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</si>
  <si>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</si>
  <si>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</si>
  <si>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</si>
  <si>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</si>
  <si>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</si>
  <si>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</si>
  <si>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</si>
  <si>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</si>
  <si>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</si>
  <si>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</si>
  <si>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</si>
  <si>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</si>
  <si>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</si>
  <si>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</si>
  <si>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</si>
  <si>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</si>
  <si>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</si>
  <si>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</si>
  <si>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</si>
  <si>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</si>
  <si>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</si>
  <si>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</si>
  <si>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</si>
  <si>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</si>
  <si>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</si>
  <si>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</si>
  <si>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</si>
  <si>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</si>
  <si>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</si>
  <si>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</si>
  <si>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</si>
  <si>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</si>
  <si>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</si>
  <si>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</si>
  <si>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</si>
  <si>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</si>
  <si>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</si>
  <si>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</si>
  <si>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</si>
  <si>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</si>
  <si>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</si>
  <si>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</si>
  <si>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</si>
  <si>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</si>
  <si>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</si>
  <si>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</si>
  <si>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</si>
  <si>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</si>
  <si>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</si>
  <si>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</si>
  <si>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</si>
  <si>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</si>
  <si>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</si>
  <si>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</si>
  <si>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</si>
  <si>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</si>
  <si>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</si>
  <si>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</si>
  <si>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</si>
  <si>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</si>
  <si>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</si>
  <si>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</si>
  <si>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</si>
  <si>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</si>
  <si>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</si>
  <si>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</si>
  <si>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</si>
  <si>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</si>
  <si>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</si>
  <si>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</si>
  <si>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</si>
  <si>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</si>
  <si>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</si>
  <si>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</si>
  <si>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</si>
  <si>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</si>
  <si>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</si>
  <si>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</si>
  <si>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</si>
  <si>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</si>
  <si>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</si>
  <si>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</si>
  <si>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</si>
  <si>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</si>
  <si>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</si>
  <si>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</si>
  <si>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</si>
  <si>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</si>
  <si>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</si>
  <si>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</si>
  <si>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</si>
  <si>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</si>
  <si>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</si>
  <si>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</si>
  <si>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</si>
  <si>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</si>
  <si>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</si>
  <si>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</si>
  <si>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</si>
  <si>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</si>
  <si>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</si>
  <si>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</si>
  <si>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</si>
  <si>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</si>
  <si>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</si>
  <si>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</si>
  <si>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</si>
  <si>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</si>
  <si>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</si>
  <si>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</si>
  <si>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</si>
  <si>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</si>
  <si>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</si>
  <si>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</si>
  <si>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</si>
  <si>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</si>
  <si>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</si>
  <si>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</si>
  <si>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</si>
  <si>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</si>
  <si>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</si>
  <si>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</si>
  <si>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</si>
  <si>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</si>
  <si>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</si>
  <si>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</si>
  <si>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</si>
  <si>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</si>
  <si>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</si>
  <si>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</si>
  <si>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</si>
  <si>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</si>
  <si>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</si>
  <si>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</si>
  <si>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</si>
  <si>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</si>
  <si>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</si>
  <si>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</si>
  <si>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</si>
  <si>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</si>
  <si>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</si>
  <si>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</si>
  <si>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</si>
  <si>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</si>
  <si>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</si>
  <si>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</si>
  <si>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</si>
  <si>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</si>
  <si>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</si>
  <si>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</si>
  <si>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</si>
  <si>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</si>
  <si>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</si>
  <si>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</si>
  <si>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</si>
  <si>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</si>
  <si>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</si>
  <si>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</si>
  <si>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</si>
  <si>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</si>
  <si>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</si>
  <si>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</si>
  <si>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</si>
  <si>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</si>
  <si>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</si>
  <si>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</si>
  <si>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</si>
  <si>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</si>
  <si>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</si>
  <si>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</si>
  <si>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</si>
  <si>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</si>
  <si>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</si>
  <si>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</si>
  <si>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</si>
  <si>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</si>
  <si>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</si>
  <si>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</si>
  <si>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</si>
  <si>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</si>
  <si>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</si>
  <si>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</si>
  <si>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</si>
  <si>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</si>
  <si>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</si>
  <si>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</si>
  <si>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</si>
  <si>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</si>
  <si>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</si>
  <si>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</si>
  <si>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</si>
  <si>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</si>
  <si>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</si>
  <si>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</si>
  <si>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</si>
  <si>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</si>
  <si>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</si>
  <si>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</si>
  <si>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</si>
  <si>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</si>
  <si>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</si>
  <si>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</si>
  <si>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</si>
  <si>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</si>
  <si>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</si>
  <si>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</si>
  <si>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</si>
  <si>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</si>
  <si>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</si>
  <si>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</si>
  <si>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</si>
  <si>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</si>
  <si>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</si>
  <si>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</si>
  <si>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</si>
  <si>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</si>
  <si>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</si>
  <si>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</si>
  <si>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</si>
  <si>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</si>
  <si>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</si>
  <si>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</si>
  <si>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</si>
  <si>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</si>
  <si>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</si>
  <si>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</si>
  <si>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</si>
  <si>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</si>
  <si>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</si>
  <si>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</si>
  <si>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</si>
  <si>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</si>
  <si>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</si>
  <si>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</si>
  <si>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</si>
  <si>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</si>
  <si>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</si>
  <si>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</si>
  <si>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</si>
  <si>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</si>
  <si>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</si>
  <si>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</si>
  <si>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</si>
  <si>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</si>
  <si>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</si>
  <si>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</si>
  <si>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</si>
  <si>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</si>
  <si>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</si>
  <si>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</si>
  <si>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</si>
  <si>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</si>
  <si>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</si>
  <si>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</si>
  <si>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</si>
  <si>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</si>
  <si>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</si>
  <si>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</si>
  <si>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</si>
  <si>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</si>
  <si>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</si>
  <si>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</si>
  <si>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</si>
  <si>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</si>
  <si>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</si>
  <si>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</si>
  <si>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</si>
  <si>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</si>
  <si>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</si>
  <si>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</si>
  <si>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</si>
  <si>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</si>
  <si>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</si>
  <si>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</si>
  <si>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</si>
  <si>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</si>
  <si>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</si>
  <si>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</si>
  <si>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</si>
  <si>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</si>
  <si>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</si>
  <si>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</si>
  <si>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</si>
  <si>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</si>
  <si>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</si>
  <si>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</si>
  <si>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</si>
  <si>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</si>
  <si>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</si>
  <si>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</si>
  <si>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</si>
  <si>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</si>
  <si>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</si>
  <si>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</si>
  <si>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</si>
  <si>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</si>
  <si>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</si>
  <si>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</si>
  <si>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</si>
  <si>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</si>
  <si>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</si>
  <si>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</si>
  <si>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</si>
  <si>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</si>
  <si>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</si>
  <si>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</si>
  <si>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</si>
  <si>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</si>
  <si>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</si>
  <si>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</si>
  <si>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</si>
  <si>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</si>
  <si>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</si>
  <si>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</si>
  <si>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</si>
  <si>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</si>
  <si>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</si>
  <si>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</si>
  <si>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</si>
  <si>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</si>
  <si>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</si>
  <si>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</si>
  <si>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</si>
  <si>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</si>
  <si>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</si>
  <si>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</si>
  <si>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</si>
  <si>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</si>
  <si>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</si>
  <si>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</si>
  <si>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</si>
  <si>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</si>
  <si>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</si>
  <si>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</si>
  <si>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</si>
  <si>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</si>
  <si>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</si>
  <si>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</si>
  <si>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</si>
  <si>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</si>
  <si>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</si>
  <si>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</si>
  <si>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</si>
  <si>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</si>
  <si>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</si>
  <si>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</si>
  <si>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</si>
  <si>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</si>
  <si>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</si>
  <si>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</si>
  <si>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</si>
  <si>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</si>
  <si>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</si>
  <si>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</si>
  <si>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</si>
  <si>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</si>
  <si>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</si>
  <si>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</si>
  <si>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</si>
  <si>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</si>
  <si>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</si>
  <si>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</si>
  <si>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</si>
  <si>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</si>
  <si>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</si>
  <si>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</si>
  <si>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</si>
  <si>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</si>
  <si>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</si>
  <si>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</si>
  <si>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</si>
  <si>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</si>
  <si>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</si>
  <si>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</si>
  <si>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</si>
  <si>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</si>
  <si>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</si>
  <si>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</si>
  <si>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</si>
  <si>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</si>
  <si>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</si>
  <si>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</si>
  <si>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</si>
  <si>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</si>
  <si>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</si>
  <si>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</si>
  <si>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</si>
  <si>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</si>
  <si>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</si>
  <si>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</si>
  <si>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</si>
  <si>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</si>
  <si>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</si>
  <si>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</si>
  <si>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</si>
  <si>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</si>
  <si>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</si>
  <si>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</si>
  <si>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</si>
  <si>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</si>
  <si>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</si>
  <si>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</si>
  <si>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</si>
  <si>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</si>
  <si>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</si>
  <si>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</si>
  <si>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</si>
  <si>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</si>
  <si>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</si>
  <si>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</si>
  <si>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</si>
  <si>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</si>
  <si>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</si>
  <si>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</si>
  <si>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</si>
  <si>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</si>
  <si>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</si>
  <si>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</si>
  <si>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</si>
  <si>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</si>
  <si>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</si>
  <si>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</si>
  <si>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</si>
  <si>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</si>
  <si>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</si>
  <si>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</si>
  <si>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</si>
  <si>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</si>
  <si>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</si>
  <si>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</si>
  <si>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</si>
  <si>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</si>
  <si>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</si>
  <si>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</si>
  <si>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</si>
  <si>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</si>
  <si>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</si>
  <si>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</si>
  <si>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</si>
  <si>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</si>
  <si>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</si>
  <si>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</si>
  <si>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</si>
  <si>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</si>
  <si>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</si>
  <si>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</si>
  <si>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</si>
  <si>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</si>
  <si>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</si>
  <si>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</si>
  <si>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</si>
  <si>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</si>
  <si>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</si>
  <si>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</si>
  <si>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</si>
  <si>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</si>
  <si>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</si>
  <si>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</si>
  <si>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</si>
  <si>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</si>
  <si>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</si>
  <si>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</si>
  <si>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</si>
  <si>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</si>
  <si>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</si>
  <si>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</si>
  <si>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</si>
  <si>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</si>
  <si>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</si>
  <si>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</si>
  <si>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</si>
  <si>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</si>
  <si>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</si>
  <si>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</si>
  <si>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</si>
  <si>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</si>
  <si>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</si>
  <si>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</si>
  <si>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</si>
  <si>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</si>
  <si>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</si>
  <si>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</si>
  <si>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</si>
  <si>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</si>
  <si>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</si>
  <si>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</si>
  <si>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</si>
  <si>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</si>
  <si>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</si>
  <si>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</si>
  <si>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</si>
  <si>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</si>
  <si>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</si>
  <si>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</si>
  <si>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</si>
  <si>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</si>
  <si>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</si>
  <si>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</si>
  <si>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</si>
  <si>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</si>
  <si>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</si>
  <si>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</si>
  <si>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</si>
  <si>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</si>
  <si>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</si>
  <si>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</si>
  <si>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</si>
  <si>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</si>
  <si>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</si>
  <si>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</si>
  <si>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</si>
  <si>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</si>
  <si>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</si>
  <si>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</si>
  <si>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</si>
  <si>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</si>
  <si>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</si>
  <si>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</si>
  <si>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</si>
  <si>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</si>
  <si>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</si>
  <si>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</si>
  <si>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</si>
  <si>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</si>
  <si>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</si>
  <si>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</si>
  <si>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</si>
  <si>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</si>
  <si>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</si>
  <si>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</si>
  <si>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</si>
  <si>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</si>
  <si>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</si>
  <si>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</si>
  <si>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</si>
  <si>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</si>
  <si>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</si>
  <si>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</si>
  <si>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</si>
  <si>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</si>
  <si>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</si>
  <si>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</si>
  <si>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</si>
  <si>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</si>
  <si>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</si>
  <si>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</si>
  <si>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</si>
  <si>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</si>
  <si>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</si>
  <si>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</si>
  <si>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</si>
  <si>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</si>
  <si>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</si>
  <si>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</si>
  <si>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</si>
  <si>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</si>
  <si>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</si>
  <si>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</si>
  <si>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</si>
  <si>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</si>
  <si>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</si>
  <si>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</si>
  <si>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</si>
  <si>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</si>
  <si>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</si>
  <si>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</si>
  <si>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</si>
  <si>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</si>
  <si>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</si>
  <si>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</si>
  <si>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</si>
  <si>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</si>
  <si>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</si>
  <si>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</si>
  <si>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</si>
  <si>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</si>
  <si>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</si>
  <si>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</si>
  <si>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</si>
  <si>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</si>
  <si>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</si>
  <si>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</si>
  <si>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</si>
  <si>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</si>
  <si>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</si>
  <si>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</si>
  <si>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</si>
  <si>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</si>
  <si>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</si>
  <si>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</si>
  <si>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</si>
  <si>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</si>
  <si>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</si>
  <si>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</si>
  <si>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</si>
  <si>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</si>
  <si>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</si>
  <si>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</si>
  <si>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</si>
  <si>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</si>
  <si>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</si>
  <si>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</si>
  <si>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</si>
  <si>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</si>
  <si>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</si>
  <si>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</si>
  <si>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</si>
  <si>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</si>
  <si>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</si>
  <si>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</si>
  <si>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</si>
  <si>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</si>
  <si>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</si>
  <si>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</si>
  <si>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</si>
  <si>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</si>
  <si>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</si>
  <si>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</si>
  <si>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</si>
  <si>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</si>
  <si>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</si>
  <si>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</si>
  <si>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</si>
  <si>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</si>
  <si>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</si>
  <si>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</si>
  <si>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</si>
  <si>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</si>
  <si>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</si>
  <si>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</si>
  <si>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</si>
  <si>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</si>
  <si>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</si>
  <si>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</si>
  <si>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</si>
  <si>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</si>
  <si>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</si>
  <si>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</si>
  <si>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</si>
  <si>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</si>
  <si>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</si>
  <si>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</si>
  <si>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</si>
  <si>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</si>
  <si>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</si>
  <si>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</si>
  <si>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</si>
  <si>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</si>
  <si>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</si>
  <si>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</si>
  <si>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</si>
  <si>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</si>
  <si>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</si>
  <si>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</si>
  <si>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</si>
  <si>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</si>
  <si>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</si>
  <si>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</si>
  <si>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</si>
  <si>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</si>
  <si>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</si>
  <si>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</si>
  <si>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</si>
  <si>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</si>
  <si>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</si>
  <si>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</si>
  <si>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</si>
  <si>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</si>
  <si>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</si>
  <si>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</si>
  <si>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</si>
  <si>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</si>
  <si>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</si>
  <si>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</si>
  <si>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</si>
  <si>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</si>
  <si>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</si>
  <si>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</si>
  <si>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</si>
  <si>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</si>
  <si>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</si>
  <si>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</si>
  <si>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</si>
  <si>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</si>
  <si>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</si>
  <si>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</si>
  <si>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</si>
  <si>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</si>
  <si>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</si>
  <si>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</si>
  <si>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</si>
  <si>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</si>
  <si>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</si>
  <si>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</si>
  <si>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</si>
  <si>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</si>
  <si>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</si>
  <si>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</si>
  <si>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</si>
  <si>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</si>
  <si>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</si>
  <si>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</si>
  <si>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</si>
  <si>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</si>
  <si>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</si>
  <si>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</si>
  <si>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</si>
  <si>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</si>
  <si>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</si>
  <si>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</si>
  <si>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</si>
  <si>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</si>
  <si>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</si>
  <si>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</si>
  <si>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</si>
  <si>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</si>
  <si>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</si>
  <si>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</si>
  <si>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</si>
  <si>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</si>
  <si>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</si>
  <si>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</si>
  <si>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</si>
  <si>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</si>
  <si>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</si>
  <si>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</si>
  <si>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</si>
  <si>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</si>
  <si>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</si>
  <si>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</si>
  <si>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</si>
  <si>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</si>
  <si>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</si>
  <si>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</si>
  <si>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</si>
  <si>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</si>
  <si>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</si>
  <si>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</si>
  <si>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</si>
  <si>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</si>
  <si>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</si>
  <si>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</si>
  <si>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</si>
  <si>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</si>
  <si>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</si>
  <si>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</si>
  <si>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</si>
  <si>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</si>
  <si>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</si>
  <si>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</si>
  <si>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</si>
  <si>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</si>
  <si>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</si>
  <si>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</si>
  <si>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</si>
  <si>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</si>
  <si>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</si>
  <si>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</si>
  <si>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</si>
  <si>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</si>
  <si>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</si>
  <si>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</si>
  <si>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</si>
  <si>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</si>
  <si>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</si>
  <si>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</si>
  <si>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</si>
  <si>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</si>
  <si>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</si>
  <si>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</si>
  <si>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</si>
  <si>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</si>
  <si>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</si>
  <si>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</si>
  <si>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</si>
  <si>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</si>
  <si>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</si>
  <si>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</si>
  <si>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</si>
  <si>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</si>
  <si>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</si>
  <si>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</si>
  <si>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</si>
  <si>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</si>
  <si>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</si>
  <si>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</si>
  <si>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</si>
  <si>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</si>
  <si>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</si>
  <si>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</si>
  <si>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</si>
  <si>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</si>
  <si>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</si>
  <si>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</si>
  <si>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</si>
  <si>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</si>
  <si>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</si>
  <si>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</si>
  <si>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</si>
  <si>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</si>
  <si>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</si>
  <si>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</si>
  <si>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</si>
  <si>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</si>
  <si>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</si>
  <si>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</si>
  <si>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</si>
  <si>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</si>
  <si>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</si>
  <si>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</si>
  <si>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</si>
  <si>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</si>
  <si>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</si>
  <si>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</si>
  <si>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</si>
  <si>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</si>
  <si>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</si>
  <si>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</si>
  <si>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</si>
  <si>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</si>
  <si>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</si>
  <si>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</si>
  <si>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</si>
  <si>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</si>
  <si>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</si>
  <si>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</si>
  <si>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</si>
  <si>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</si>
  <si>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</si>
  <si>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</si>
  <si>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</si>
  <si>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</si>
  <si>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</si>
  <si>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</si>
  <si>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</si>
  <si>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</si>
  <si>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</si>
  <si>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</si>
  <si>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</si>
  <si>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</si>
  <si>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</si>
  <si>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</si>
  <si>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</si>
  <si>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</si>
  <si>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</si>
  <si>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</si>
  <si>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</si>
  <si>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</si>
  <si>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</si>
  <si>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</si>
  <si>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</si>
  <si>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</si>
  <si>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</si>
  <si>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</si>
  <si>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</si>
  <si>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</si>
  <si>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</si>
  <si>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</si>
  <si>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</si>
  <si>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</si>
  <si>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</si>
  <si>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</si>
  <si>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</si>
  <si>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</si>
  <si>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</si>
  <si>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</si>
  <si>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</si>
  <si>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</si>
  <si>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</si>
  <si>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</si>
  <si>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</si>
  <si>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</si>
  <si>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</si>
  <si>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</si>
  <si>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</si>
  <si>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</si>
  <si>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</si>
  <si>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</si>
  <si>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</si>
  <si>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</si>
  <si>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</si>
  <si>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</si>
  <si>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</si>
  <si>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</si>
  <si>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</si>
  <si>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</si>
  <si>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</si>
  <si>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</si>
  <si>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</si>
  <si>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</si>
  <si>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</si>
  <si>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</si>
  <si>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</si>
  <si>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</si>
  <si>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</si>
  <si>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</si>
  <si>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</si>
  <si>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</si>
  <si>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</si>
  <si>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</si>
  <si>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</si>
  <si>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</si>
  <si>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</si>
  <si>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</si>
  <si>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</si>
  <si>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</si>
  <si>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</si>
  <si>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</si>
  <si>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</si>
  <si>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</si>
  <si>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</si>
  <si>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</si>
  <si>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</si>
  <si>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</si>
  <si>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</si>
  <si>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</si>
  <si>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</si>
  <si>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</si>
  <si>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</si>
  <si>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</si>
  <si>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</si>
  <si>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</si>
  <si>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</si>
  <si>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</si>
  <si>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</si>
  <si>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</si>
  <si>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</si>
  <si>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</si>
  <si>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</si>
  <si>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</si>
  <si>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</si>
  <si>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</si>
  <si>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</si>
  <si>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</si>
  <si>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</si>
  <si>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</si>
  <si>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</si>
  <si>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</si>
  <si>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</si>
  <si>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</si>
  <si>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</si>
  <si>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</si>
  <si>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</si>
  <si>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</si>
  <si>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</si>
  <si>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</si>
  <si>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</si>
  <si>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</si>
  <si>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</si>
  <si>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</si>
  <si>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</si>
  <si>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</si>
  <si>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</si>
  <si>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</si>
  <si>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</si>
  <si>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</si>
  <si>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</si>
  <si>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</si>
  <si>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</si>
  <si>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</si>
  <si>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</si>
  <si>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</si>
  <si>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</si>
  <si>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</si>
  <si>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</si>
  <si>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</si>
  <si>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</si>
  <si>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</si>
  <si>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</si>
  <si>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</si>
  <si>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</si>
  <si>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</si>
  <si>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</si>
  <si>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</si>
  <si>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</si>
  <si>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</si>
  <si>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</si>
  <si>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</si>
  <si>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</si>
  <si>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</si>
  <si>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</si>
  <si>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</si>
  <si>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</si>
  <si>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</si>
  <si>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</si>
  <si>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</si>
  <si>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</si>
  <si>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</si>
  <si>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</si>
  <si>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</si>
  <si>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</si>
  <si>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</si>
  <si>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</si>
  <si>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</si>
  <si>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</si>
  <si>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</si>
  <si>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</si>
  <si>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</si>
  <si>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</si>
  <si>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</si>
  <si>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</si>
  <si>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</si>
  <si>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</si>
  <si>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</si>
  <si>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</si>
  <si>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</si>
  <si>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</si>
  <si>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</si>
  <si>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</si>
  <si>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</si>
  <si>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</si>
  <si>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</si>
  <si>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</si>
  <si>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</si>
  <si>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</si>
  <si>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</si>
  <si>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</si>
  <si>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</si>
  <si>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</si>
  <si>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</si>
  <si>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</si>
  <si>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</si>
  <si>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</si>
  <si>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</si>
  <si>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</si>
  <si>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</si>
  <si>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</si>
  <si>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</si>
  <si>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</si>
  <si>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</si>
  <si>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</si>
  <si>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</si>
  <si>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</si>
  <si>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</si>
  <si>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</si>
  <si>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</si>
  <si>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</si>
  <si>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</si>
  <si>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</si>
  <si>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</si>
  <si>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</si>
  <si>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</si>
  <si>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</si>
  <si>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</si>
  <si>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</si>
  <si>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</si>
  <si>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</si>
  <si>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</si>
  <si>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</si>
  <si>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</si>
  <si>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</si>
  <si>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</si>
  <si>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</si>
  <si>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</si>
  <si>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</si>
  <si>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</si>
  <si>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</si>
  <si>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</si>
  <si>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</si>
  <si>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</si>
  <si>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</si>
  <si>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</si>
  <si>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</si>
  <si>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</si>
  <si>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</si>
  <si>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</si>
  <si>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</si>
  <si>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</si>
  <si>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</si>
  <si>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</si>
  <si>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</si>
  <si>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</si>
  <si>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</si>
  <si>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</si>
  <si>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</si>
  <si>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</si>
  <si>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</si>
  <si>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</si>
  <si>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</si>
  <si>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</si>
  <si>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</si>
  <si>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</si>
  <si>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</si>
  <si>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</si>
  <si>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</si>
  <si>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</si>
  <si>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</si>
  <si>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</si>
  <si>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</si>
  <si>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</si>
  <si>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</si>
  <si>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</si>
  <si>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</si>
  <si>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</si>
  <si>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</si>
  <si>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</si>
  <si>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</si>
  <si>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</si>
  <si>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</si>
  <si>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</si>
  <si>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</si>
  <si>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</si>
  <si>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</si>
  <si>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</si>
  <si>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</si>
  <si>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</si>
  <si>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</si>
  <si>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</si>
  <si>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</si>
  <si>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</si>
  <si>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</si>
  <si>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</si>
  <si>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</si>
  <si>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</si>
  <si>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</si>
  <si>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</si>
  <si>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</si>
  <si>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</si>
  <si>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</si>
  <si>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</si>
  <si>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</si>
  <si>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</si>
  <si>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</si>
  <si>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</si>
  <si>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</si>
  <si>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</si>
  <si>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</si>
  <si>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</si>
  <si>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</si>
  <si>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</si>
  <si>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</si>
  <si>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</si>
  <si>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</si>
  <si>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</si>
  <si>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</si>
  <si>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</si>
  <si>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</si>
  <si>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</si>
  <si>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</si>
  <si>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</si>
  <si>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</si>
  <si>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</si>
  <si>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</si>
  <si>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</si>
  <si>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</si>
  <si>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</si>
  <si>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</si>
  <si>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</si>
  <si>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</si>
  <si>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</si>
  <si>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</si>
  <si>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</si>
  <si>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</si>
  <si>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</si>
  <si>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</si>
  <si>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</si>
  <si>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</si>
  <si>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</si>
  <si>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</si>
  <si>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</si>
  <si>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</si>
  <si>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</si>
  <si>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</si>
  <si>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</si>
  <si>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</si>
  <si>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</si>
  <si>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</si>
  <si>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</si>
  <si>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</si>
  <si>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</si>
  <si>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</si>
  <si>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</si>
  <si>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</si>
  <si>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</si>
  <si>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</si>
  <si>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</si>
  <si>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</si>
  <si>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</si>
  <si>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</si>
  <si>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</si>
  <si>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</si>
  <si>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</si>
  <si>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</si>
  <si>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</si>
  <si>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</si>
  <si>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</si>
  <si>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</si>
  <si>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</si>
  <si>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</si>
  <si>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</si>
  <si>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</si>
  <si>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</si>
  <si>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</si>
  <si>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</si>
  <si>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</si>
  <si>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</si>
  <si>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</si>
  <si>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</si>
  <si>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</si>
  <si>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</si>
  <si>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</si>
  <si>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</si>
  <si>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</si>
  <si>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</si>
  <si>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</si>
  <si>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</si>
  <si>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</si>
  <si>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</si>
  <si>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</si>
  <si>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</si>
  <si>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</si>
  <si>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</si>
  <si>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</si>
  <si>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</si>
  <si>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</si>
  <si>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</si>
  <si>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</si>
  <si>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</si>
  <si>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</si>
  <si>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</si>
  <si>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</si>
  <si>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</si>
  <si>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</si>
  <si>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</si>
  <si>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</si>
  <si>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</si>
  <si>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</si>
  <si>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</si>
  <si>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</si>
  <si>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</si>
  <si>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</si>
  <si>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</si>
  <si>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</si>
  <si>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</si>
  <si>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</si>
  <si>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</si>
  <si>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</si>
  <si>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</si>
  <si>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</si>
  <si>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</si>
  <si>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</si>
  <si>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</si>
  <si>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</si>
  <si>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</si>
  <si>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</si>
  <si>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</si>
  <si>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</si>
  <si>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</si>
  <si>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</si>
  <si>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</si>
  <si>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</si>
  <si>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</si>
  <si>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</si>
  <si>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</si>
  <si>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</si>
  <si>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</si>
  <si>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</si>
  <si>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</si>
  <si>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</si>
  <si>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</si>
  <si>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</si>
  <si>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</si>
  <si>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</si>
  <si>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</si>
  <si>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</si>
  <si>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</si>
  <si>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</si>
  <si>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</si>
  <si>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</si>
  <si>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</si>
  <si>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</si>
  <si>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</si>
  <si>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</si>
  <si>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</si>
  <si>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</si>
  <si>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</si>
  <si>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</si>
  <si>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</si>
  <si>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</si>
  <si>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</si>
  <si>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</si>
  <si>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</si>
  <si>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</si>
  <si>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</si>
  <si>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</si>
  <si>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</si>
  <si>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</si>
  <si>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</si>
  <si>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</si>
  <si>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</si>
  <si>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</si>
  <si>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</si>
  <si>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</si>
  <si>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</si>
  <si>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</si>
  <si>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</si>
  <si>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</si>
  <si>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</si>
  <si>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</si>
  <si>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</si>
  <si>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</si>
  <si>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</si>
  <si>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</si>
  <si>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</si>
  <si>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</si>
  <si>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</si>
  <si>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</si>
  <si>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</si>
  <si>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</si>
  <si>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</si>
  <si>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</si>
  <si>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</si>
  <si>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</si>
  <si>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</si>
  <si>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</si>
  <si>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</si>
  <si>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</si>
  <si>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</si>
  <si>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</si>
  <si>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</si>
  <si>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</si>
  <si>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</si>
  <si>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</si>
  <si>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</si>
  <si>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</si>
  <si>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</si>
  <si>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</si>
  <si>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</si>
  <si>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</si>
  <si>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</si>
  <si>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</si>
  <si>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</si>
  <si>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</si>
  <si>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</si>
  <si>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</si>
  <si>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</si>
  <si>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</si>
  <si>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</si>
  <si>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</si>
  <si>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</si>
  <si>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</si>
  <si>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</si>
  <si>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</si>
  <si>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</si>
  <si>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</si>
  <si>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</si>
  <si>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</si>
  <si>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</si>
  <si>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</si>
  <si>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</si>
  <si>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</si>
  <si>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</si>
  <si>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</si>
  <si>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</si>
  <si>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</si>
  <si>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</si>
  <si>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</si>
  <si>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</si>
  <si>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</si>
  <si>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</si>
  <si>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</si>
  <si>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</si>
  <si>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</si>
  <si>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</si>
  <si>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</si>
  <si>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</si>
  <si>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</si>
  <si>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</si>
  <si>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</si>
  <si>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</si>
  <si>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</si>
  <si>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</si>
  <si>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</si>
  <si>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</si>
  <si>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</si>
  <si>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</si>
  <si>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</si>
  <si>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</si>
  <si>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</si>
  <si>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</si>
  <si>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</si>
  <si>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</si>
  <si>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</si>
  <si>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</si>
  <si>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</si>
  <si>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</si>
  <si>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</si>
  <si>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</si>
  <si>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</si>
  <si>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</si>
  <si>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</si>
  <si>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</si>
  <si>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</si>
  <si>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</si>
  <si>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</si>
  <si>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</si>
  <si>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</si>
  <si>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</si>
  <si>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</si>
  <si>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</si>
  <si>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</si>
  <si>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</si>
  <si>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</si>
  <si>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</si>
  <si>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</si>
  <si>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</si>
  <si>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</si>
  <si>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</si>
  <si>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</si>
  <si>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</si>
  <si>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</si>
  <si>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</si>
  <si>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</si>
  <si>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</si>
  <si>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</si>
  <si>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</si>
  <si>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</si>
  <si>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</si>
  <si>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</si>
  <si>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</si>
  <si>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</si>
  <si>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</si>
  <si>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</si>
  <si>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</si>
  <si>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</si>
  <si>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</si>
  <si>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</si>
  <si>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</si>
  <si>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</si>
  <si>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</si>
  <si>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</si>
  <si>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</si>
  <si>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</si>
  <si>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</si>
  <si>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</si>
  <si>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</si>
  <si>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</si>
  <si>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</si>
  <si>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</si>
  <si>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</si>
  <si>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</si>
  <si>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</si>
  <si>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</si>
  <si>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</si>
  <si>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</si>
  <si>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</si>
  <si>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</si>
  <si>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</si>
  <si>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</si>
  <si>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</si>
  <si>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</si>
  <si>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</si>
  <si>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</si>
  <si>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</si>
  <si>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</si>
  <si>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</si>
  <si>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</si>
  <si>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</si>
  <si>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</si>
  <si>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</si>
  <si>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</si>
  <si>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</si>
  <si>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</si>
  <si>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</si>
  <si>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</si>
  <si>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</si>
  <si>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</si>
  <si>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</si>
  <si>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</si>
  <si>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</si>
  <si>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</si>
  <si>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</si>
  <si>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</si>
  <si>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</si>
  <si>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</si>
  <si>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</si>
  <si>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</si>
  <si>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</si>
  <si>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</si>
  <si>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</si>
  <si>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</si>
  <si>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</si>
  <si>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</si>
  <si>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</si>
  <si>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</si>
  <si>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</si>
  <si>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</si>
  <si>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</si>
  <si>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</si>
  <si>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</si>
  <si>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</si>
  <si>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</si>
  <si>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</si>
  <si>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</si>
  <si>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</si>
  <si>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</si>
  <si>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</si>
  <si>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</si>
  <si>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</si>
  <si>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</si>
  <si>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</si>
  <si>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</si>
  <si>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</si>
  <si>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</si>
  <si>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</si>
  <si>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</si>
  <si>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</si>
  <si>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</si>
  <si>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</si>
  <si>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</si>
  <si>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</si>
  <si>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</si>
  <si>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</si>
  <si>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</si>
  <si>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</si>
  <si>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</si>
  <si>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</si>
  <si>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</si>
  <si>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</si>
  <si>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</si>
  <si>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</si>
  <si>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</si>
  <si>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</si>
  <si>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</si>
  <si>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</si>
  <si>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</si>
  <si>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</si>
  <si>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</si>
  <si>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</si>
  <si>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</si>
  <si>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</si>
  <si>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</si>
  <si>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</si>
  <si>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</si>
  <si>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</si>
  <si>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</si>
  <si>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</si>
  <si>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</si>
  <si>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</si>
  <si>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</si>
  <si>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</si>
  <si>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</si>
  <si>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</si>
  <si>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</si>
  <si>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</si>
  <si>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</si>
  <si>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</si>
  <si>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</si>
  <si>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</si>
  <si>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</si>
  <si>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</si>
  <si>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</si>
  <si>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</si>
  <si>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</si>
  <si>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</si>
  <si>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</si>
  <si>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</si>
  <si>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</si>
  <si>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</si>
  <si>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</si>
  <si>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</si>
  <si>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</si>
  <si>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</si>
  <si>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</si>
  <si>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</si>
  <si>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</si>
  <si>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</si>
  <si>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</si>
  <si>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</si>
  <si>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</si>
  <si>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</si>
  <si>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</si>
  <si>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</si>
  <si>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</si>
  <si>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</si>
  <si>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</si>
  <si>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</si>
  <si>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</si>
  <si>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</si>
  <si>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</si>
  <si>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</si>
  <si>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</si>
  <si>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</si>
  <si>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</si>
  <si>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</si>
  <si>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</si>
  <si>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</si>
  <si>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</si>
  <si>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</si>
  <si>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</si>
  <si>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</si>
  <si>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</si>
  <si>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</si>
  <si>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</si>
  <si>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</si>
  <si>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</si>
  <si>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</si>
  <si>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</si>
  <si>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</si>
  <si>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</si>
  <si>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</si>
  <si>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</si>
  <si>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</si>
  <si>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</si>
  <si>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</si>
  <si>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</si>
  <si>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</si>
  <si>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</si>
  <si>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</si>
  <si>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</si>
  <si>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</si>
  <si>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</si>
  <si>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</si>
  <si>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</si>
  <si>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</si>
  <si>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</si>
  <si>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</si>
  <si>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</si>
  <si>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</si>
  <si>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</si>
  <si>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</si>
  <si>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</si>
  <si>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</si>
  <si>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</si>
  <si>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</si>
  <si>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</si>
  <si>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</si>
  <si>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</si>
  <si>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</si>
  <si>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</si>
  <si>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</si>
  <si>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</si>
  <si>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</si>
  <si>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</si>
  <si>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</si>
  <si>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</si>
  <si>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</si>
  <si>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</si>
  <si>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</si>
  <si>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</si>
  <si>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</si>
  <si>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</si>
  <si>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</si>
  <si>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</si>
  <si>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</si>
  <si>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</si>
  <si>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</si>
  <si>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</si>
  <si>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</si>
  <si>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</si>
  <si>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</si>
  <si>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</si>
  <si>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</si>
  <si>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</si>
  <si>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</si>
  <si>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</si>
  <si>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</si>
  <si>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</si>
  <si>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</si>
  <si>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</si>
  <si>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</si>
  <si>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</si>
  <si>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</si>
  <si>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</si>
  <si>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</si>
  <si>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</si>
  <si>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</si>
  <si>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</si>
  <si>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</si>
  <si>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</si>
  <si>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</si>
  <si>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</si>
  <si>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</si>
  <si>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</si>
  <si>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</si>
  <si>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</si>
  <si>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</si>
  <si>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</si>
  <si>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</si>
  <si>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</si>
  <si>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</si>
  <si>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</si>
  <si>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</si>
  <si>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</si>
  <si>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</si>
  <si>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</si>
  <si>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</si>
  <si>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</si>
  <si>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</si>
  <si>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</si>
  <si>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</si>
  <si>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</si>
  <si>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</si>
  <si>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</si>
  <si>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</si>
  <si>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</si>
  <si>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</si>
  <si>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</si>
  <si>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</si>
  <si>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</si>
  <si>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</si>
  <si>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</si>
  <si>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</si>
  <si>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</si>
  <si>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</si>
  <si>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</si>
  <si>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</si>
  <si>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</si>
  <si>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</si>
  <si>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</si>
  <si>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</si>
  <si>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</si>
  <si>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</si>
  <si>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</si>
  <si>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</si>
  <si>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</si>
  <si>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</si>
  <si>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</si>
  <si>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</si>
  <si>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</si>
  <si>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</si>
  <si>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</si>
  <si>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</si>
  <si>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</si>
  <si>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</si>
  <si>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</si>
  <si>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</si>
  <si>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</si>
  <si>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</si>
  <si>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</si>
  <si>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</si>
  <si>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</si>
  <si>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</si>
  <si>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</si>
  <si>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</si>
  <si>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</si>
  <si>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</si>
  <si>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</si>
  <si>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</si>
  <si>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</si>
  <si>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</si>
  <si>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</si>
  <si>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</si>
  <si>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</si>
  <si>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</si>
  <si>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</si>
  <si>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</si>
  <si>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</si>
  <si>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</si>
  <si>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</si>
  <si>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</si>
  <si>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</si>
  <si>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</si>
  <si>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</si>
  <si>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</si>
  <si>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</si>
  <si>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</si>
  <si>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</si>
  <si>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</si>
  <si>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</si>
  <si>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</si>
  <si>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</si>
  <si>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</si>
  <si>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</si>
  <si>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</si>
  <si>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</si>
  <si>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</si>
  <si>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</si>
  <si>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</si>
  <si>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</si>
  <si>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</si>
  <si>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</si>
  <si>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</si>
  <si>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</si>
  <si>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</si>
  <si>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</si>
  <si>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</si>
  <si>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</si>
  <si>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</si>
  <si>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</si>
  <si>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</si>
  <si>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</si>
  <si>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</si>
  <si>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</si>
  <si>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</si>
  <si>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</si>
  <si>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</si>
  <si>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</si>
  <si>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</si>
  <si>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</si>
  <si>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</si>
  <si>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</si>
  <si>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</si>
  <si>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</si>
  <si>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</si>
  <si>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</si>
  <si>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</si>
  <si>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</si>
  <si>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</si>
  <si>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</si>
  <si>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</si>
  <si>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</si>
  <si>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</si>
  <si>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</si>
  <si>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</si>
  <si>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</si>
  <si>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</si>
  <si>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</si>
  <si>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</si>
  <si>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</si>
  <si>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</si>
  <si>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</si>
  <si>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</si>
  <si>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</si>
  <si>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</si>
  <si>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</si>
  <si>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</si>
  <si>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</si>
  <si>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</si>
  <si>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</si>
  <si>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</si>
  <si>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</si>
  <si>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</si>
  <si>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</si>
  <si>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</si>
  <si>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</si>
  <si>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</si>
  <si>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</si>
  <si>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</si>
  <si>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</si>
  <si>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</si>
  <si>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</si>
  <si>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</si>
  <si>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</si>
  <si>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</si>
  <si>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</si>
  <si>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</si>
  <si>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</si>
  <si>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</si>
  <si>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</si>
  <si>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</si>
  <si>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</si>
  <si>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</si>
  <si>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</si>
  <si>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</si>
  <si>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</si>
  <si>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</si>
  <si>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</si>
  <si>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</si>
  <si>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</si>
  <si>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</si>
  <si>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</si>
  <si>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</si>
  <si>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</si>
  <si>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</si>
  <si>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</si>
  <si>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</si>
  <si>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</si>
  <si>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</si>
  <si>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</si>
  <si>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</si>
  <si>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</si>
  <si>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</si>
  <si>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</si>
  <si>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</si>
  <si>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</si>
  <si>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</si>
  <si>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</si>
  <si>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</si>
  <si>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</si>
  <si>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</si>
  <si>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</si>
  <si>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</si>
  <si>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</si>
  <si>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</si>
  <si>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</si>
  <si>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</si>
  <si>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</si>
  <si>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</si>
  <si>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</si>
  <si>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</si>
  <si>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</si>
  <si>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</si>
  <si>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</si>
  <si>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</si>
  <si>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</si>
  <si>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</si>
  <si>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</si>
  <si>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</si>
  <si>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</si>
  <si>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</si>
  <si>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</si>
  <si>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</si>
  <si>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</si>
  <si>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</si>
  <si>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</si>
  <si>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</si>
  <si>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</si>
  <si>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</si>
  <si>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</si>
  <si>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</si>
  <si>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</si>
  <si>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</si>
  <si>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</si>
  <si>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</si>
  <si>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</si>
  <si>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</si>
  <si>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</si>
  <si>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</si>
  <si>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</si>
  <si>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</si>
  <si>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</si>
  <si>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</si>
  <si>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</si>
  <si>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</si>
  <si>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</si>
  <si>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</si>
  <si>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</si>
  <si>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</si>
  <si>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</si>
  <si>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</si>
  <si>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</si>
  <si>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</si>
  <si>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</si>
  <si>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</si>
  <si>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</si>
  <si>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</si>
  <si>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</si>
  <si>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</si>
  <si>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</si>
  <si>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</si>
  <si>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</si>
  <si>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</si>
  <si>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</si>
  <si>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</si>
  <si>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</si>
  <si>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</si>
  <si>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</si>
  <si>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</si>
  <si>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</si>
  <si>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</si>
  <si>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</si>
  <si>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</si>
  <si>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</si>
  <si>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</si>
  <si>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</si>
  <si>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</si>
  <si>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</si>
  <si>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</si>
  <si>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</si>
  <si>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</si>
  <si>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</si>
  <si>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</si>
  <si>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</si>
  <si>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</si>
  <si>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</si>
  <si>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</si>
  <si>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</si>
  <si>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</si>
  <si>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</si>
  <si>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</si>
  <si>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</si>
  <si>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</si>
  <si>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</si>
  <si>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</si>
  <si>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</si>
  <si>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</si>
  <si>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</si>
  <si>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</si>
  <si>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</si>
  <si>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</si>
  <si>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</si>
  <si>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</si>
  <si>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</si>
  <si>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</si>
  <si>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</si>
  <si>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</si>
  <si>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</si>
  <si>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</si>
  <si>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</si>
  <si>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</si>
  <si>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</si>
  <si>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</si>
  <si>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</si>
  <si>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</si>
  <si>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</si>
  <si>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</si>
  <si>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</si>
  <si>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</si>
  <si>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</si>
  <si>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</si>
  <si>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</si>
  <si>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</si>
  <si>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</si>
  <si>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</si>
  <si>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</si>
  <si>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</si>
  <si>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</si>
  <si>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</si>
  <si>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</si>
  <si>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</si>
  <si>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</si>
  <si>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</si>
  <si>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</si>
  <si>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</si>
  <si>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</si>
  <si>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</si>
  <si>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</si>
  <si>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</si>
  <si>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</si>
  <si>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</si>
  <si>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</si>
  <si>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</si>
  <si>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</si>
  <si>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</si>
  <si>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</si>
  <si>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</si>
  <si>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</si>
  <si>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</si>
  <si>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</si>
  <si>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</si>
  <si>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</si>
  <si>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</si>
  <si>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</si>
  <si>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</si>
  <si>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</si>
  <si>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</si>
  <si>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</si>
  <si>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</si>
  <si>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</si>
  <si>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</si>
  <si>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</si>
  <si>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</si>
  <si>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</si>
  <si>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</si>
  <si>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</si>
  <si>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</si>
  <si>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</si>
  <si>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</si>
  <si>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</si>
  <si>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</si>
  <si>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</si>
  <si>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</si>
  <si>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</si>
  <si>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</si>
  <si>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</si>
  <si>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</si>
  <si>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</si>
  <si>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</si>
  <si>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</si>
  <si>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</si>
  <si>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</si>
  <si>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</si>
  <si>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</si>
  <si>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</si>
  <si>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</si>
  <si>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</si>
  <si>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</si>
  <si>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</si>
  <si>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</si>
  <si>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</si>
  <si>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</si>
  <si>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</si>
  <si>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</si>
  <si>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</si>
  <si>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</si>
  <si>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</si>
  <si>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</si>
  <si>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</si>
  <si>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</si>
  <si>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</si>
  <si>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</si>
  <si>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</si>
  <si>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</si>
  <si>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</si>
  <si>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</si>
  <si>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</si>
  <si>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</si>
  <si>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</si>
  <si>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</si>
  <si>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</si>
  <si>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</si>
  <si>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</si>
  <si>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</si>
  <si>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</si>
  <si>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</si>
  <si>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</si>
  <si>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</si>
  <si>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</si>
  <si>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</si>
  <si>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</si>
  <si>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</si>
  <si>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</si>
  <si>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</si>
  <si>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</si>
  <si>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</si>
  <si>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</si>
  <si>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</si>
  <si>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</si>
  <si>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</si>
  <si>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</si>
  <si>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</si>
  <si>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</si>
  <si>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</si>
  <si>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</si>
  <si>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</si>
  <si>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</si>
  <si>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</si>
  <si>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</si>
  <si>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</si>
  <si>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</si>
  <si>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</si>
  <si>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</si>
  <si>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</si>
  <si>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</si>
  <si>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</si>
  <si>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</si>
  <si>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</si>
  <si>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</si>
  <si>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</si>
  <si>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</si>
  <si>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</si>
  <si>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</si>
  <si>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</si>
  <si>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</si>
  <si>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</si>
  <si>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</si>
  <si>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</si>
  <si>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</si>
  <si>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</si>
  <si>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</si>
  <si>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</si>
  <si>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</si>
  <si>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</si>
  <si>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</si>
  <si>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</si>
  <si>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</si>
  <si>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</si>
  <si>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</si>
  <si>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</si>
  <si>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</si>
  <si>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</si>
  <si>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</si>
  <si>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</si>
  <si>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</si>
  <si>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</si>
  <si>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</si>
  <si>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</si>
  <si>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</si>
  <si>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</si>
  <si>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</si>
  <si>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</si>
  <si>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</si>
  <si>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</si>
  <si>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</si>
  <si>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</si>
  <si>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</si>
  <si>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</si>
  <si>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</si>
  <si>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</si>
  <si>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</si>
  <si>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</si>
  <si>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</si>
  <si>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</si>
  <si>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</si>
  <si>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</si>
  <si>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</si>
  <si>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</si>
  <si>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</si>
  <si>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</si>
  <si>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</si>
  <si>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</si>
  <si>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</si>
  <si>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</si>
  <si>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</si>
  <si>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</si>
  <si>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</si>
  <si>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</si>
  <si>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</si>
  <si>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</si>
  <si>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</si>
  <si>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</si>
  <si>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</si>
  <si>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</si>
  <si>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</si>
  <si>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</si>
  <si>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</si>
  <si>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</si>
  <si>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</si>
  <si>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</si>
  <si>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</si>
  <si>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</si>
  <si>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</si>
  <si>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</si>
  <si>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</si>
  <si>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</si>
  <si>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</si>
  <si>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</si>
  <si>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</si>
  <si>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</si>
  <si>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</si>
  <si>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</si>
  <si>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</si>
  <si>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</si>
  <si>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</si>
  <si>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</si>
  <si>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</si>
  <si>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</si>
  <si>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</si>
  <si>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</si>
  <si>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</si>
  <si>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</si>
  <si>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</si>
  <si>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</si>
  <si>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</si>
  <si>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</si>
  <si>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</si>
  <si>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</si>
  <si>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</si>
  <si>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</si>
  <si>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</si>
  <si>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</si>
  <si>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</si>
  <si>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</si>
  <si>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</si>
  <si>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</si>
  <si>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</si>
  <si>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</si>
  <si>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</si>
  <si>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</si>
  <si>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</si>
  <si>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</si>
  <si>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</si>
  <si>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</si>
  <si>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</si>
  <si>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</si>
  <si>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</si>
  <si>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</si>
  <si>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</si>
  <si>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</si>
  <si>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</si>
  <si>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</si>
  <si>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</si>
  <si>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</si>
  <si>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</si>
  <si>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</si>
  <si>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</si>
  <si>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</si>
  <si>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</si>
  <si>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</si>
  <si>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</si>
  <si>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</si>
  <si>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</si>
  <si>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</si>
  <si>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</si>
  <si>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</si>
  <si>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</si>
  <si>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</si>
  <si>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</si>
  <si>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</si>
  <si>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</si>
  <si>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</si>
  <si>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</si>
  <si>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</si>
  <si>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</si>
  <si>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</si>
  <si>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</si>
  <si>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</si>
  <si>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</si>
  <si>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</si>
  <si>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</si>
  <si>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</si>
  <si>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</si>
  <si>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</si>
  <si>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</si>
  <si>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</si>
  <si>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</si>
  <si>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</si>
  <si>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</si>
  <si>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</si>
  <si>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</si>
  <si>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</si>
  <si>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</si>
  <si>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</si>
  <si>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</si>
  <si>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</si>
  <si>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</si>
  <si>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</si>
  <si>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</si>
  <si>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</si>
  <si>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</si>
  <si>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</si>
  <si>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</si>
  <si>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</si>
  <si>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</si>
  <si>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</si>
  <si>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</si>
  <si>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</si>
  <si>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</si>
  <si>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</si>
  <si>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</si>
  <si>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</si>
  <si>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</si>
  <si>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</si>
  <si>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</si>
  <si>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</si>
  <si>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</si>
  <si>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</si>
  <si>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</si>
  <si>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</si>
  <si>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</si>
  <si>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</si>
  <si>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</si>
  <si>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</si>
  <si>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</si>
  <si>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</si>
  <si>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</si>
  <si>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</si>
  <si>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</si>
  <si>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</si>
  <si>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</si>
  <si>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</si>
  <si>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</si>
  <si>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</si>
  <si>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</si>
  <si>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</si>
  <si>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</si>
  <si>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</si>
  <si>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</si>
  <si>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</si>
  <si>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</si>
  <si>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</si>
  <si>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</si>
  <si>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</si>
  <si>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</si>
  <si>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</si>
  <si>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</si>
  <si>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</si>
  <si>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</si>
  <si>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</si>
  <si>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</si>
  <si>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</si>
  <si>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</si>
  <si>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</si>
  <si>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</si>
  <si>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</si>
  <si>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</si>
  <si>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</si>
  <si>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</si>
  <si>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</si>
  <si>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</si>
  <si>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</si>
  <si>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</si>
  <si>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</si>
  <si>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</si>
  <si>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</si>
  <si>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</si>
  <si>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</si>
  <si>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</si>
  <si>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</si>
  <si>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</si>
  <si>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</si>
  <si>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</si>
  <si>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</si>
  <si>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</si>
  <si>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</si>
  <si>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</si>
  <si>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</si>
  <si>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</si>
  <si>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</si>
  <si>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</si>
  <si>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</si>
  <si>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</si>
  <si>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</si>
  <si>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</si>
  <si>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</si>
  <si>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</si>
  <si>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</si>
  <si>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</si>
  <si>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</si>
  <si>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</si>
  <si>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</si>
  <si>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</si>
  <si>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</si>
  <si>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</si>
  <si>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</si>
  <si>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</si>
  <si>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</si>
  <si>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</si>
  <si>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</si>
  <si>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</si>
  <si>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</si>
  <si>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</si>
  <si>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</si>
  <si>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</si>
  <si>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</si>
  <si>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</si>
  <si>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</si>
  <si>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</si>
  <si>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</si>
  <si>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</si>
  <si>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</si>
  <si>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</si>
  <si>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</si>
  <si>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</si>
  <si>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</si>
  <si>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</si>
  <si>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</si>
  <si>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</si>
  <si>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</si>
  <si>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</si>
  <si>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</si>
  <si>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</si>
  <si>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</si>
  <si>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</si>
  <si>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</si>
  <si>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</si>
  <si>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</si>
  <si>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</si>
  <si>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</si>
  <si>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</si>
  <si>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</si>
  <si>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</si>
  <si>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</si>
  <si>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</si>
  <si>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</si>
  <si>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</si>
  <si>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</si>
  <si>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</si>
  <si>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</si>
  <si>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</si>
  <si>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</si>
  <si>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</si>
  <si>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</si>
  <si>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</si>
  <si>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</si>
  <si>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</si>
  <si>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</si>
  <si>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</si>
  <si>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</si>
  <si>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</si>
  <si>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</si>
  <si>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</si>
  <si>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</si>
  <si>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</si>
  <si>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</si>
  <si>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</si>
  <si>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</si>
  <si>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</si>
  <si>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</si>
  <si>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</si>
  <si>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</si>
  <si>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</si>
  <si>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</si>
  <si>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</si>
  <si>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</si>
  <si>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</si>
  <si>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</si>
  <si>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</si>
  <si>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</si>
  <si>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</si>
  <si>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</si>
  <si>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</si>
  <si>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</si>
  <si>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</si>
  <si>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</si>
  <si>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</si>
  <si>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</si>
  <si>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</si>
  <si>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</si>
  <si>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</si>
  <si>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</si>
  <si>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</si>
  <si>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</si>
  <si>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</si>
  <si>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</si>
  <si>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</si>
  <si>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</si>
  <si>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</si>
  <si>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</si>
  <si>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</si>
  <si>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</si>
  <si>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</si>
  <si>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</si>
  <si>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</si>
  <si>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</si>
  <si>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</si>
  <si>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</si>
  <si>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</si>
  <si>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</si>
  <si>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</si>
  <si>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</si>
  <si>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</si>
  <si>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</si>
  <si>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</si>
  <si>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</si>
  <si>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</si>
  <si>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</si>
  <si>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</si>
  <si>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</si>
  <si>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</si>
  <si>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</si>
  <si>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</si>
  <si>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</si>
  <si>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</si>
  <si>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</si>
  <si>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</si>
  <si>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</si>
  <si>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</si>
  <si>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</si>
  <si>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</si>
  <si>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</si>
  <si>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</si>
  <si>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</si>
  <si>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</si>
  <si>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</si>
  <si>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</si>
  <si>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</si>
  <si>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</si>
  <si>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</si>
  <si>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</si>
  <si>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</si>
  <si>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</si>
  <si>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</si>
  <si>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</si>
  <si>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</si>
  <si>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</si>
  <si>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</si>
  <si>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</si>
  <si>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</si>
  <si>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</si>
  <si>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</si>
  <si>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</si>
  <si>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</si>
  <si>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</si>
  <si>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</si>
  <si>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</si>
  <si>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</si>
  <si>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</si>
  <si>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</si>
  <si>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</si>
  <si>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</si>
  <si>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</si>
  <si>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</si>
  <si>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</si>
  <si>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</si>
  <si>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</si>
  <si>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</si>
  <si>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</si>
  <si>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</si>
  <si>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</si>
  <si>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</si>
  <si>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</si>
  <si>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</si>
  <si>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</si>
  <si>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</si>
  <si>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</si>
  <si>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</si>
  <si>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</si>
  <si>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</si>
  <si>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</si>
  <si>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</si>
  <si>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</si>
  <si>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</si>
  <si>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</si>
  <si>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</si>
  <si>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</si>
  <si>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</si>
  <si>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</si>
  <si>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</si>
  <si>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</si>
  <si>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</si>
  <si>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</si>
  <si>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</si>
  <si>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</si>
  <si>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</si>
  <si>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</si>
  <si>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</si>
  <si>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</si>
  <si>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</si>
  <si>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</si>
  <si>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</si>
  <si>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</si>
  <si>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</si>
  <si>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</si>
  <si>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</si>
  <si>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</si>
  <si>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</si>
  <si>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</si>
  <si>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</si>
  <si>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</si>
  <si>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</si>
  <si>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</si>
  <si>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</si>
  <si>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</si>
  <si>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</si>
  <si>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</si>
  <si>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</si>
  <si>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</si>
  <si>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</si>
  <si>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</si>
  <si>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</si>
  <si>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</si>
  <si>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</si>
  <si>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</si>
  <si>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</si>
  <si>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</si>
  <si>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</si>
  <si>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</si>
  <si>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</si>
  <si>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</si>
  <si>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</si>
  <si>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</si>
  <si>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</si>
  <si>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</si>
  <si>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</si>
  <si>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</si>
  <si>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</si>
  <si>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</si>
  <si>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</si>
  <si>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</si>
  <si>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</si>
  <si>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</si>
  <si>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</si>
  <si>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</si>
  <si>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</si>
  <si>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</si>
  <si>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</si>
  <si>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</si>
  <si>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</si>
  <si>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</si>
  <si>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</si>
  <si>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</si>
  <si>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</si>
  <si>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</si>
  <si>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</si>
  <si>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</si>
  <si>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</si>
  <si>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</si>
  <si>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</si>
  <si>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</si>
  <si>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</si>
  <si>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</si>
  <si>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</si>
  <si>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</si>
  <si>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</si>
  <si>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</si>
  <si>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</si>
  <si>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</si>
  <si>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</si>
  <si>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</si>
  <si>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</si>
  <si>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</si>
  <si>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</si>
  <si>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</si>
  <si>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</si>
  <si>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</si>
  <si>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</si>
  <si>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</si>
  <si>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</si>
  <si>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</si>
  <si>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</si>
  <si>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</si>
  <si>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</si>
  <si>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</si>
  <si>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</si>
  <si>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</si>
  <si>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</si>
  <si>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</si>
  <si>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</si>
  <si>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</si>
  <si>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</si>
  <si>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</si>
  <si>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</si>
  <si>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</si>
  <si>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</si>
  <si>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</si>
  <si>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</si>
  <si>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</si>
  <si>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</si>
  <si>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</si>
  <si>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</si>
  <si>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</si>
  <si>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</si>
  <si>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</si>
  <si>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</si>
  <si>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</si>
  <si>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</si>
  <si>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</si>
  <si>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</si>
  <si>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</si>
  <si>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</si>
  <si>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</si>
  <si>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</si>
  <si>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</si>
  <si>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</si>
  <si>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</si>
  <si>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</si>
  <si>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</si>
  <si>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</si>
  <si>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</si>
  <si>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</si>
  <si>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</si>
  <si>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</si>
  <si>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</si>
  <si>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</si>
  <si>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</si>
  <si>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</si>
  <si>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</si>
  <si>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</si>
  <si>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</si>
  <si>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</si>
  <si>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</si>
  <si>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</si>
  <si>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</si>
  <si>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</si>
  <si>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</si>
  <si>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</si>
  <si>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</si>
  <si>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</si>
  <si>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</si>
  <si>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</si>
  <si>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</si>
  <si>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</si>
  <si>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</si>
  <si>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</si>
  <si>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</si>
  <si>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</si>
  <si>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</si>
  <si>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</si>
  <si>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</si>
  <si>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</si>
  <si>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</si>
  <si>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</si>
  <si>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</si>
  <si>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</si>
  <si>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</si>
  <si>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</si>
  <si>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</si>
  <si>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</si>
  <si>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</si>
  <si>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</si>
  <si>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</si>
  <si>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</si>
  <si>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</si>
  <si>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</si>
  <si>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</si>
  <si>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</si>
  <si>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</si>
  <si>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</si>
  <si>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</si>
  <si>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</si>
  <si>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</si>
  <si>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</si>
  <si>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</si>
  <si>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</si>
  <si>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</si>
  <si>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</si>
  <si>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</si>
  <si>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</si>
  <si>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</si>
  <si>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</si>
  <si>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</si>
  <si>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</si>
  <si>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</si>
  <si>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</si>
  <si>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</si>
  <si>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</si>
  <si>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</si>
  <si>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</si>
  <si>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</si>
  <si>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</si>
  <si>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</si>
  <si>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</si>
  <si>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</si>
  <si>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</si>
  <si>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</si>
  <si>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</si>
  <si>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</si>
  <si>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</si>
  <si>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</si>
  <si>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</si>
  <si>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</si>
  <si>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</si>
  <si>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</si>
  <si>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</si>
  <si>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</si>
  <si>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</si>
  <si>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</si>
  <si>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</si>
  <si>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</si>
  <si>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</si>
  <si>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</si>
  <si>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</si>
  <si>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</si>
  <si>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</si>
  <si>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</si>
  <si>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</si>
  <si>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</si>
  <si>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</si>
  <si>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</si>
  <si>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</si>
  <si>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</si>
  <si>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</si>
  <si>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</si>
  <si>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</si>
  <si>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</si>
  <si>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</si>
  <si>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</si>
  <si>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</si>
  <si>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</si>
  <si>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</si>
  <si>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</si>
  <si>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</si>
  <si>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</si>
  <si>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</si>
  <si>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</si>
  <si>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</si>
  <si>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</si>
  <si>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</si>
  <si>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</si>
  <si>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</si>
  <si>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</si>
  <si>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</si>
  <si>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</si>
  <si>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</si>
  <si>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</si>
  <si>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</si>
  <si>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</si>
  <si>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</si>
  <si>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</si>
  <si>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</si>
  <si>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</si>
  <si>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</si>
  <si>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</si>
  <si>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</si>
  <si>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</si>
  <si>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</si>
  <si>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</si>
  <si>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</si>
  <si>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</si>
  <si>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</si>
  <si>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</si>
  <si>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</si>
  <si>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</si>
  <si>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</si>
  <si>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</si>
  <si>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</si>
  <si>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</si>
  <si>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</si>
  <si>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</si>
  <si>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</si>
  <si>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</si>
  <si>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</si>
  <si>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</si>
  <si>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</si>
  <si>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</si>
  <si>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</si>
  <si>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</si>
  <si>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</si>
  <si>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</si>
  <si>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</si>
  <si>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</si>
  <si>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</si>
  <si>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</si>
  <si>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</si>
  <si>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</si>
  <si>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</si>
  <si>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</si>
  <si>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</si>
  <si>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</si>
  <si>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</si>
  <si>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</si>
  <si>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</si>
  <si>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</si>
  <si>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</si>
  <si>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</si>
  <si>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</si>
  <si>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</si>
  <si>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</si>
  <si>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</si>
  <si>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</si>
  <si>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</si>
  <si>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</si>
  <si>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</si>
  <si>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</si>
  <si>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</si>
  <si>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</si>
  <si>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</si>
  <si>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</si>
  <si>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</si>
  <si>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</si>
  <si>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</si>
  <si>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</si>
  <si>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</si>
  <si>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</si>
  <si>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</si>
  <si>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</si>
  <si>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</si>
  <si>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</si>
  <si>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</si>
  <si>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</si>
  <si>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</si>
  <si>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</si>
  <si>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</si>
  <si>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</si>
  <si>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</si>
  <si>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</si>
  <si>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</si>
  <si>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</si>
  <si>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</si>
  <si>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</si>
  <si>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</si>
  <si>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</si>
  <si>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</si>
  <si>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</si>
  <si>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</si>
  <si>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</si>
  <si>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</si>
  <si>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</si>
  <si>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</si>
  <si>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</si>
  <si>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</si>
  <si>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</si>
  <si>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</si>
  <si>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</si>
  <si>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</si>
  <si>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</si>
  <si>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</si>
  <si>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</si>
  <si>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</si>
  <si>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</si>
  <si>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</si>
  <si>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</si>
  <si>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</si>
  <si>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</si>
  <si>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</si>
  <si>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</si>
  <si>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</si>
  <si>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</si>
  <si>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</si>
  <si>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</si>
  <si>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</si>
  <si>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</si>
  <si>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</si>
  <si>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</si>
  <si>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</si>
  <si>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</si>
  <si>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</si>
  <si>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</si>
  <si>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</si>
  <si>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</si>
  <si>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</si>
  <si>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</si>
  <si>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</si>
  <si>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</si>
  <si>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</si>
  <si>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</si>
  <si>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</si>
  <si>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</si>
  <si>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</si>
  <si>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</si>
  <si>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</si>
  <si>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</si>
  <si>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</si>
  <si>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</si>
  <si>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</si>
  <si>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</si>
  <si>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</si>
  <si>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</si>
  <si>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</si>
  <si>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</si>
  <si>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</si>
  <si>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</si>
  <si>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</si>
  <si>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</si>
  <si>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</si>
  <si>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</si>
  <si>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</si>
  <si>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</si>
  <si>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</si>
  <si>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</si>
  <si>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</si>
  <si>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</si>
  <si>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</si>
  <si>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</si>
  <si>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</si>
  <si>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</si>
  <si>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</si>
  <si>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</si>
  <si>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</si>
  <si>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</si>
  <si>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</si>
  <si>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</si>
  <si>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</si>
  <si>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</si>
  <si>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</si>
  <si>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</si>
  <si>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</si>
  <si>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</si>
  <si>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</si>
  <si>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</si>
  <si>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</si>
  <si>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</si>
  <si>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</si>
  <si>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</si>
  <si>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</si>
  <si>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</si>
  <si>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</si>
  <si>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</si>
  <si>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</si>
  <si>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</si>
  <si>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</si>
  <si>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</si>
  <si>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</si>
  <si>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</si>
  <si>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</si>
  <si>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</si>
  <si>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</si>
  <si>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</si>
  <si>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</si>
  <si>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</si>
  <si>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</si>
  <si>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</si>
  <si>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</si>
  <si>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</si>
  <si>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</si>
  <si>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</si>
  <si>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</si>
  <si>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</si>
  <si>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</si>
  <si>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</si>
  <si>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</si>
  <si>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</si>
  <si>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</si>
  <si>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</si>
  <si>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</si>
  <si>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</si>
  <si>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</si>
  <si>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</si>
  <si>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</si>
  <si>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</si>
  <si>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</si>
  <si>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</si>
  <si>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</si>
  <si>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</si>
  <si>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</si>
  <si>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</si>
  <si>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</si>
  <si>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</si>
  <si>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</si>
  <si>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</si>
  <si>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</si>
  <si>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</si>
  <si>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</si>
  <si>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</si>
  <si>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</si>
  <si>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</si>
  <si>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</si>
  <si>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</si>
  <si>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</si>
  <si>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</si>
  <si>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</si>
  <si>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</si>
  <si>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</si>
  <si>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</si>
  <si>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</si>
  <si>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</si>
  <si>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</si>
  <si>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</si>
  <si>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</si>
  <si>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</si>
  <si>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</si>
  <si>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</si>
  <si>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</si>
  <si>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</si>
  <si>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</si>
  <si>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</si>
  <si>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</si>
  <si>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</si>
  <si>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</si>
  <si>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</si>
  <si>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</si>
  <si>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</si>
  <si>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</si>
  <si>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</si>
  <si>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</si>
  <si>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</si>
  <si>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</si>
  <si>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</si>
  <si>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</si>
  <si>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</si>
  <si>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</si>
  <si>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</si>
  <si>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</si>
  <si>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</si>
  <si>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</si>
  <si>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</si>
  <si>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</si>
  <si>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</si>
  <si>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</si>
  <si>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</si>
  <si>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</si>
  <si>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</si>
  <si>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</si>
  <si>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</si>
  <si>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</si>
  <si>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</si>
  <si>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</si>
  <si>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</si>
  <si>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</si>
  <si>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</si>
  <si>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</si>
  <si>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</si>
  <si>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</si>
  <si>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</si>
  <si>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</si>
  <si>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</si>
  <si>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</si>
  <si>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</si>
  <si>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</si>
  <si>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</si>
  <si>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</si>
  <si>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</si>
  <si>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</si>
  <si>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</si>
  <si>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</si>
  <si>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</si>
  <si>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</si>
  <si>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</si>
  <si>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</si>
  <si>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</si>
  <si>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</si>
  <si>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</si>
  <si>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</si>
  <si>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</si>
  <si>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</si>
  <si>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</si>
  <si>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</si>
  <si>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</si>
  <si>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</si>
  <si>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</si>
  <si>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</si>
  <si>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</si>
  <si>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</si>
  <si>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</si>
  <si>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</si>
  <si>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</si>
  <si>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</si>
  <si>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</si>
  <si>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</si>
  <si>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</si>
  <si>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</si>
  <si>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</si>
  <si>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</si>
  <si>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</si>
  <si>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</si>
  <si>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</si>
  <si>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</si>
  <si>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</si>
  <si>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</si>
  <si>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</si>
  <si>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</si>
  <si>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</si>
  <si>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</si>
  <si>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</si>
  <si>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</si>
  <si>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</si>
  <si>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</si>
  <si>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</si>
  <si>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</si>
  <si>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</si>
  <si>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</si>
  <si>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</si>
  <si>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</si>
  <si>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</si>
  <si>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</si>
  <si>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</si>
  <si>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</si>
  <si>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</si>
  <si>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</si>
  <si>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</si>
  <si>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</si>
  <si>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</si>
  <si>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</si>
  <si>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</si>
  <si>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</si>
  <si>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</si>
  <si>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</si>
  <si>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</si>
  <si>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</si>
  <si>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</si>
  <si>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</si>
  <si>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</si>
  <si>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</si>
  <si>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</si>
  <si>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</si>
  <si>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</si>
  <si>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</si>
  <si>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</si>
  <si>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</si>
  <si>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</si>
  <si>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</si>
  <si>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</si>
  <si>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</si>
  <si>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</si>
  <si>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</si>
  <si>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</si>
  <si>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</si>
  <si>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</si>
  <si>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</si>
  <si>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</si>
  <si>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</si>
  <si>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</si>
  <si>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</si>
  <si>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</si>
  <si>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</si>
  <si>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</si>
  <si>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</si>
  <si>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</si>
  <si>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</si>
  <si>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</si>
  <si>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</si>
  <si>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</si>
  <si>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</si>
  <si>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</si>
  <si>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</si>
  <si>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</si>
  <si>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</si>
  <si>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</si>
  <si>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</si>
  <si>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</si>
  <si>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</si>
  <si>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</si>
  <si>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</si>
  <si>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</si>
  <si>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</si>
  <si>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</si>
  <si>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</si>
  <si>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</si>
  <si>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</si>
  <si>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</si>
  <si>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</si>
  <si>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</si>
  <si>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</si>
  <si>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</si>
  <si>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</si>
  <si>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</si>
  <si>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</si>
  <si>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</si>
  <si>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</si>
  <si>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</si>
  <si>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</si>
  <si>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</si>
  <si>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</si>
  <si>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</si>
  <si>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</si>
  <si>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</si>
  <si>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</si>
  <si>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</si>
  <si>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</si>
  <si>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</si>
  <si>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</si>
  <si>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</si>
  <si>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</si>
  <si>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</si>
  <si>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</si>
  <si>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</si>
  <si>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</si>
  <si>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</si>
  <si>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</si>
  <si>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</si>
  <si>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</si>
  <si>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</si>
  <si>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</si>
  <si>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</si>
  <si>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</si>
  <si>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</si>
  <si>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</si>
  <si>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</si>
  <si>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</si>
  <si>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</si>
  <si>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</si>
  <si>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</si>
  <si>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</si>
  <si>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</si>
  <si>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</si>
  <si>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</si>
  <si>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</si>
  <si>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</si>
  <si>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</si>
  <si>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</si>
  <si>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</si>
  <si>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</si>
  <si>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</si>
  <si>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</si>
  <si>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</si>
  <si>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</si>
  <si>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</si>
  <si>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</si>
  <si>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</si>
  <si>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</si>
  <si>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</si>
  <si>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</si>
  <si>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</si>
  <si>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</si>
  <si>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</si>
  <si>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</si>
  <si>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</si>
  <si>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</si>
  <si>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</si>
  <si>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</si>
  <si>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</si>
  <si>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</si>
  <si>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</si>
  <si>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</si>
  <si>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</si>
  <si>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</si>
  <si>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</si>
  <si>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</si>
  <si>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</si>
  <si>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</si>
  <si>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</si>
  <si>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</si>
  <si>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</si>
  <si>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</si>
  <si>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</si>
  <si>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</si>
  <si>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</si>
  <si>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</si>
  <si>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</si>
  <si>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</si>
  <si>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</si>
  <si>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</si>
  <si>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</si>
  <si>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</si>
  <si>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</si>
  <si>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</si>
  <si>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</si>
  <si>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</si>
  <si>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</si>
  <si>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</si>
  <si>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</si>
  <si>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</si>
  <si>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</si>
  <si>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</si>
  <si>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</si>
  <si>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</si>
  <si>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</si>
  <si>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</si>
  <si>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</si>
  <si>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</si>
  <si>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</si>
  <si>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</si>
  <si>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</si>
  <si>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</si>
  <si>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</si>
  <si>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</si>
  <si>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</si>
  <si>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</si>
  <si>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</si>
  <si>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</si>
  <si>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</si>
  <si>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</si>
  <si>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</si>
  <si>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</si>
  <si>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</si>
  <si>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</si>
  <si>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</si>
  <si>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</si>
  <si>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</si>
  <si>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</si>
  <si>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</si>
  <si>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</si>
  <si>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</si>
  <si>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</si>
  <si>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</si>
  <si>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</si>
  <si>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</si>
  <si>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</si>
  <si>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</si>
  <si>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</si>
  <si>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</si>
  <si>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</si>
  <si>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</si>
  <si>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</si>
  <si>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</si>
  <si>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</si>
  <si>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</si>
  <si>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</si>
  <si>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</si>
  <si>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</si>
  <si>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</si>
  <si>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</si>
  <si>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</si>
  <si>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</si>
  <si>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</si>
  <si>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</si>
  <si>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</si>
  <si>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</si>
  <si>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</si>
  <si>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</si>
  <si>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</si>
  <si>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</si>
  <si>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</si>
  <si>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</si>
  <si>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</si>
  <si>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</si>
  <si>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</si>
  <si>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</si>
  <si>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</si>
  <si>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</si>
  <si>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</si>
  <si>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</si>
  <si>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</si>
  <si>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</si>
  <si>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</si>
  <si>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</si>
  <si>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</si>
  <si>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</si>
  <si>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</si>
  <si>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</si>
  <si>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</si>
  <si>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</si>
  <si>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</si>
  <si>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</si>
  <si>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</si>
  <si>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</si>
  <si>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</si>
  <si>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</si>
  <si>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</si>
  <si>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</si>
  <si>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</si>
  <si>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</si>
  <si>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</si>
  <si>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</si>
  <si>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</si>
  <si>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</si>
  <si>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</si>
  <si>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</si>
  <si>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</si>
  <si>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</si>
  <si>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</si>
  <si>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</si>
  <si>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</si>
  <si>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</si>
  <si>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</si>
  <si>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</si>
  <si>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</si>
  <si>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</si>
  <si>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</si>
  <si>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</si>
  <si>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</si>
  <si>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</si>
  <si>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</si>
  <si>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</si>
  <si>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</si>
  <si>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</si>
  <si>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</si>
  <si>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</si>
  <si>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</si>
  <si>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</si>
  <si>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</si>
  <si>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</si>
  <si>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</si>
  <si>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</si>
  <si>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</si>
  <si>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</si>
  <si>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</si>
  <si>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</si>
  <si>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</si>
  <si>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</si>
  <si>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</si>
  <si>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</si>
  <si>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</si>
  <si>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</si>
  <si>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</si>
  <si>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</si>
  <si>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</si>
  <si>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</si>
  <si>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</si>
  <si>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</si>
  <si>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</si>
  <si>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</si>
  <si>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</si>
  <si>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</si>
  <si>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</si>
  <si>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</si>
  <si>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</si>
  <si>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</si>
  <si>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</si>
  <si>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</si>
  <si>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</si>
  <si>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</si>
  <si>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</si>
  <si>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</si>
  <si>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</si>
  <si>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</si>
  <si>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</si>
  <si>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</si>
  <si>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</si>
  <si>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</si>
  <si>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</si>
  <si>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</si>
  <si>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</si>
  <si>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</si>
  <si>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</si>
  <si>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</si>
  <si>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</si>
  <si>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</si>
  <si>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</si>
  <si>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</si>
  <si>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</si>
  <si>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</si>
  <si>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</si>
  <si>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</si>
  <si>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</si>
  <si>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</si>
  <si>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</si>
  <si>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</si>
  <si>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</si>
  <si>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</si>
  <si>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</si>
  <si>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</si>
  <si>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</si>
  <si>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</si>
  <si>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</si>
  <si>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</si>
  <si>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</si>
  <si>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</si>
  <si>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</si>
  <si>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</si>
  <si>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</si>
  <si>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</si>
  <si>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</si>
  <si>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</si>
  <si>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</si>
  <si>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</si>
  <si>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</si>
  <si>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</si>
  <si>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</si>
  <si>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</si>
  <si>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</si>
  <si>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</si>
  <si>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</si>
  <si>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</si>
  <si>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</si>
  <si>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</si>
  <si>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</si>
  <si>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</si>
  <si>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</si>
  <si>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</si>
  <si>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</si>
  <si>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</si>
  <si>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</si>
  <si>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</si>
  <si>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</si>
  <si>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</si>
  <si>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</si>
  <si>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</si>
  <si>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</si>
  <si>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</si>
  <si>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</si>
  <si>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</si>
  <si>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</si>
  <si>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</si>
  <si>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</si>
  <si>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</si>
  <si>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</si>
  <si>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</si>
  <si>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</si>
  <si>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</si>
  <si>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</si>
  <si>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</si>
  <si>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</si>
  <si>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</si>
  <si>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</si>
  <si>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</si>
  <si>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</si>
  <si>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</si>
  <si>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</si>
  <si>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</si>
  <si>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</si>
  <si>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</si>
  <si>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</si>
  <si>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</si>
  <si>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</si>
  <si>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</si>
  <si>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</si>
  <si>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</si>
  <si>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</si>
  <si>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</si>
  <si>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</si>
  <si>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</si>
  <si>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</si>
  <si>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</si>
  <si>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</si>
  <si>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</si>
  <si>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</si>
  <si>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</si>
  <si>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</si>
  <si>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</si>
  <si>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</si>
  <si>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</si>
  <si>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</si>
  <si>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</si>
  <si>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</si>
  <si>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</si>
  <si>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</si>
  <si>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</si>
  <si>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</si>
  <si>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</si>
  <si>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</si>
  <si>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</si>
  <si>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</si>
  <si>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</si>
  <si>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</si>
  <si>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</si>
  <si>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</si>
  <si>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</si>
  <si>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</si>
  <si>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</si>
  <si>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</si>
  <si>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</si>
  <si>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</si>
  <si>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</si>
  <si>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</si>
  <si>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</si>
  <si>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</si>
  <si>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</si>
  <si>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</si>
  <si>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</si>
  <si>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</si>
  <si>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</si>
  <si>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</si>
  <si>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</si>
  <si>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</si>
  <si>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</si>
  <si>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</si>
  <si>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</si>
  <si>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</si>
  <si>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</si>
  <si>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</si>
  <si>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</si>
  <si>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</si>
  <si>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</si>
  <si>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</si>
  <si>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</si>
  <si>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</si>
  <si>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</si>
  <si>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</si>
  <si>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</si>
  <si>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</si>
  <si>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</si>
  <si>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</si>
  <si>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</si>
  <si>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</si>
  <si>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</si>
  <si>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</si>
  <si>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</si>
  <si>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</si>
  <si>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</si>
  <si>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</si>
  <si>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</si>
  <si>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</si>
  <si>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</si>
  <si>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</si>
  <si>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</si>
  <si>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</si>
  <si>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</si>
  <si>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</si>
  <si>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</si>
  <si>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</si>
  <si>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</si>
  <si>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</si>
  <si>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</si>
  <si>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</si>
  <si>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</si>
  <si>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</si>
  <si>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</si>
  <si>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</si>
  <si>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</si>
  <si>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</si>
  <si>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</si>
  <si>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</si>
  <si>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</si>
  <si>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</si>
  <si>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</si>
  <si>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</si>
  <si>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</si>
  <si>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</si>
  <si>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</si>
  <si>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</si>
  <si>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</si>
  <si>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</si>
  <si>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</si>
  <si>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</si>
  <si>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</si>
  <si>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</si>
  <si>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</si>
  <si>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</si>
  <si>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</si>
  <si>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</si>
  <si>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</si>
  <si>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</si>
  <si>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</si>
  <si>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</si>
  <si>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</si>
  <si>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</si>
  <si>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</si>
  <si>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</si>
  <si>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</si>
  <si>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</si>
  <si>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</si>
  <si>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</si>
  <si>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</si>
  <si>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</si>
  <si>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</si>
  <si>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</si>
  <si>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</si>
  <si>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</si>
  <si>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</si>
  <si>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</si>
  <si>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</si>
  <si>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</si>
  <si>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</si>
  <si>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</si>
  <si>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</si>
  <si>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</si>
  <si>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</si>
  <si>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</si>
  <si>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</si>
  <si>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</si>
  <si>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</si>
  <si>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</si>
  <si>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</si>
  <si>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</si>
  <si>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</si>
  <si>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</si>
  <si>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</si>
  <si>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</si>
  <si>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</si>
  <si>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</si>
  <si>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</si>
  <si>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</si>
  <si>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</si>
  <si>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</si>
  <si>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</si>
  <si>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</si>
  <si>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</si>
  <si>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</si>
  <si>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</si>
  <si>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</si>
  <si>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</si>
  <si>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</si>
  <si>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</si>
  <si>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</si>
  <si>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</si>
  <si>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</si>
  <si>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</si>
  <si>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</si>
  <si>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</si>
  <si>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</si>
  <si>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</si>
  <si>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</si>
  <si>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</si>
  <si>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</si>
  <si>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</si>
  <si>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</si>
  <si>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</si>
  <si>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</si>
  <si>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</si>
  <si>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</si>
  <si>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</si>
  <si>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</si>
  <si>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</si>
  <si>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</si>
  <si>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</si>
  <si>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</si>
  <si>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</si>
  <si>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</si>
  <si>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</si>
  <si>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</si>
  <si>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</si>
  <si>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</si>
  <si>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</si>
  <si>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</si>
  <si>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</si>
  <si>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</si>
  <si>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</si>
  <si>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</si>
  <si>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</si>
  <si>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</si>
  <si>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</si>
  <si>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</si>
  <si>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</si>
  <si>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</si>
  <si>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</si>
  <si>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</si>
  <si>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</si>
  <si>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</si>
  <si>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</si>
  <si>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</si>
  <si>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</si>
  <si>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</si>
  <si>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</si>
  <si>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</si>
  <si>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</si>
  <si>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</si>
  <si>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</si>
  <si>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</si>
  <si>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</si>
  <si>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</si>
  <si>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</si>
  <si>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</si>
  <si>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</si>
  <si>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</si>
  <si>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</si>
  <si>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</si>
  <si>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</si>
  <si>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</si>
  <si>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</si>
  <si>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</si>
  <si>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</si>
  <si>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</si>
  <si>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</si>
  <si>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</si>
  <si>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</si>
  <si>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</si>
  <si>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</si>
  <si>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</si>
  <si>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</si>
  <si>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</si>
  <si>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</si>
  <si>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</si>
  <si>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</si>
  <si>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</si>
  <si>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</si>
  <si>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</si>
  <si>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</si>
  <si>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</si>
  <si>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</si>
  <si>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</si>
  <si>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</si>
  <si>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</si>
  <si>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</si>
  <si>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</si>
  <si>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</si>
  <si>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</si>
  <si>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</si>
  <si>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</si>
  <si>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</si>
  <si>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</si>
  <si>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</si>
  <si>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</si>
  <si>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</si>
  <si>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</si>
  <si>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</si>
  <si>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</si>
  <si>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</si>
  <si>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</si>
  <si>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</si>
  <si>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</si>
  <si>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</si>
  <si>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</si>
  <si>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</si>
  <si>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</si>
  <si>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</si>
  <si>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</si>
  <si>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</si>
  <si>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</si>
  <si>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</si>
  <si>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</si>
  <si>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</si>
  <si>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</si>
  <si>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</si>
  <si>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</si>
  <si>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</si>
  <si>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</si>
  <si>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</si>
  <si>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</si>
  <si>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</si>
  <si>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</si>
  <si>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</si>
  <si>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</si>
  <si>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</si>
  <si>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</si>
  <si>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</si>
  <si>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</si>
  <si>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</si>
  <si>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</si>
  <si>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</si>
  <si>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</si>
  <si>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</si>
  <si>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</si>
  <si>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</si>
  <si>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</si>
  <si>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</si>
  <si>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</si>
  <si>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</si>
  <si>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</si>
  <si>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</si>
  <si>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</si>
  <si>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</si>
  <si>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</si>
  <si>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</si>
  <si>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</si>
  <si>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</si>
  <si>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</si>
  <si>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</si>
  <si>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</si>
  <si>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</si>
  <si>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</si>
  <si>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</si>
  <si>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</si>
  <si>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</si>
  <si>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</si>
  <si>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</si>
  <si>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</si>
  <si>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</si>
  <si>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</si>
  <si>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</si>
  <si>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</si>
  <si>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</si>
  <si>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</si>
  <si>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</si>
  <si>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</si>
  <si>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</si>
  <si>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</si>
  <si>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</si>
  <si>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</si>
  <si>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</si>
  <si>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</si>
  <si>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</si>
  <si>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</si>
  <si>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</si>
  <si>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</si>
  <si>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</si>
  <si>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</si>
  <si>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</si>
  <si>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</si>
  <si>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</si>
  <si>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</si>
  <si>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</si>
  <si>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</si>
  <si>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</si>
  <si>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</si>
  <si>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</si>
  <si>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</si>
  <si>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</si>
  <si>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</si>
  <si>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</si>
  <si>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</si>
  <si>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</si>
  <si>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</si>
  <si>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</si>
  <si>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</si>
  <si>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</si>
  <si>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</si>
  <si>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</si>
  <si>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</si>
  <si>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</si>
  <si>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</si>
  <si>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</si>
  <si>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</si>
  <si>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</si>
  <si>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</si>
  <si>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</si>
  <si>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</si>
  <si>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</si>
  <si>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</si>
  <si>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</si>
  <si>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</si>
  <si>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</si>
  <si>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</si>
  <si>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</si>
  <si>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</si>
  <si>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</si>
  <si>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</si>
  <si>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</si>
  <si>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</si>
  <si>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</si>
  <si>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</si>
  <si>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</si>
  <si>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</si>
  <si>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</si>
  <si>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</si>
  <si>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</si>
  <si>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</si>
  <si>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</si>
  <si>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</si>
  <si>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</si>
  <si>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</si>
  <si>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</si>
  <si>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</si>
  <si>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</si>
  <si>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</si>
  <si>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</si>
  <si>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</si>
  <si>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</si>
  <si>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</si>
  <si>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</si>
  <si>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</si>
  <si>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</si>
  <si>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</si>
  <si>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</si>
  <si>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</si>
  <si>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</si>
  <si>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</si>
  <si>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</si>
  <si>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</si>
  <si>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</si>
  <si>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</si>
  <si>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</si>
  <si>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</si>
  <si>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</si>
  <si>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</si>
  <si>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</si>
  <si>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</si>
  <si>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</si>
  <si>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</si>
  <si>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</si>
  <si>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</si>
  <si>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</si>
  <si>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</si>
  <si>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</si>
  <si>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</si>
  <si>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</si>
  <si>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</si>
  <si>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</si>
  <si>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</si>
  <si>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</si>
  <si>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</si>
  <si>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</si>
  <si>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</si>
  <si>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</si>
  <si>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</si>
  <si>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</si>
  <si>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</si>
  <si>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</si>
  <si>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</si>
  <si>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</si>
  <si>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</si>
  <si>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</si>
  <si>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</si>
  <si>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</si>
  <si>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</si>
  <si>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</si>
  <si>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</si>
  <si>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</si>
  <si>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</si>
  <si>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</si>
  <si>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</si>
  <si>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</si>
  <si>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</si>
  <si>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</si>
  <si>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</si>
  <si>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</si>
  <si>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</si>
  <si>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</si>
  <si>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</si>
  <si>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</si>
  <si>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</si>
  <si>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</si>
  <si>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</si>
  <si>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</si>
  <si>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</si>
  <si>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</si>
  <si>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</si>
  <si>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</si>
  <si>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</si>
  <si>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</si>
  <si>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</si>
  <si>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</si>
  <si>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</si>
  <si>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</si>
  <si>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</si>
  <si>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</si>
  <si>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</si>
  <si>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</si>
  <si>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</si>
  <si>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</si>
  <si>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</si>
  <si>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</si>
  <si>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</si>
  <si>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</si>
  <si>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</si>
  <si>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</si>
  <si>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</si>
  <si>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</si>
  <si>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</si>
  <si>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</si>
  <si>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</si>
  <si>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</si>
  <si>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</si>
  <si>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</si>
  <si>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</si>
  <si>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</si>
  <si>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</si>
  <si>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</si>
  <si>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</si>
  <si>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</si>
  <si>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</si>
  <si>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</si>
  <si>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</si>
  <si>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</si>
  <si>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</si>
  <si>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</si>
  <si>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</si>
  <si>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</si>
  <si>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</si>
  <si>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</si>
  <si>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</si>
  <si>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</si>
  <si>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</si>
  <si>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</si>
  <si>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</si>
  <si>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</si>
  <si>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</si>
  <si>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</si>
  <si>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</si>
  <si>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</si>
  <si>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</si>
  <si>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</si>
  <si>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</si>
  <si>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</si>
  <si>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</si>
  <si>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</si>
  <si>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</si>
  <si>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</si>
  <si>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</si>
  <si>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</si>
  <si>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</si>
  <si>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</si>
  <si>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</si>
  <si>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</si>
  <si>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</si>
  <si>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</si>
  <si>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</si>
  <si>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</si>
  <si>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</si>
  <si>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</si>
  <si>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</si>
  <si>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</si>
  <si>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</si>
  <si>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</si>
  <si>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</si>
  <si>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</si>
  <si>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</si>
  <si>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</si>
  <si>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</si>
  <si>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</si>
  <si>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</si>
  <si>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</si>
  <si>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</si>
  <si>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</si>
  <si>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</si>
  <si>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</si>
  <si>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</si>
  <si>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</si>
  <si>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</si>
  <si>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</si>
  <si>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</si>
  <si>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</si>
  <si>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</si>
  <si>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</si>
  <si>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</si>
  <si>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</si>
  <si>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</si>
  <si>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</si>
  <si>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</si>
  <si>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</si>
  <si>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</si>
  <si>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</si>
  <si>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</si>
  <si>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</si>
  <si>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</si>
  <si>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</si>
  <si>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</si>
  <si>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</si>
  <si>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</si>
  <si>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</si>
  <si>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</si>
  <si>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</si>
  <si>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</si>
  <si>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</si>
  <si>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</si>
  <si>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</si>
  <si>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</si>
  <si>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</si>
  <si>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</si>
  <si>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</si>
  <si>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</si>
  <si>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</si>
  <si>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</si>
  <si>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</si>
  <si>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</si>
  <si>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</si>
  <si>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</si>
  <si>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</si>
  <si>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</si>
  <si>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</si>
  <si>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</si>
  <si>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</si>
  <si>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</si>
  <si>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</si>
  <si>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</si>
  <si>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</si>
  <si>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</si>
  <si>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</si>
  <si>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</si>
  <si>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</si>
  <si>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</si>
  <si>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</si>
  <si>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</si>
  <si>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</si>
  <si>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</si>
  <si>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</si>
  <si>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</si>
  <si>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</si>
  <si>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</si>
  <si>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</si>
  <si>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</si>
  <si>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</si>
  <si>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</si>
  <si>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</si>
  <si>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</si>
  <si>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</si>
  <si>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</si>
  <si>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</si>
  <si>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</si>
  <si>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</si>
  <si>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</si>
  <si>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</si>
  <si>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</si>
  <si>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</si>
  <si>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</si>
  <si>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</si>
  <si>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</si>
  <si>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</si>
  <si>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</si>
  <si>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</si>
  <si>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</si>
  <si>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</si>
  <si>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</si>
  <si>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</si>
  <si>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</si>
  <si>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</si>
  <si>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</si>
  <si>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</si>
  <si>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</si>
  <si>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</si>
  <si>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</si>
  <si>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</si>
  <si>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</si>
  <si>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</si>
  <si>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</si>
  <si>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</si>
  <si>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</si>
  <si>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</si>
  <si>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</si>
  <si>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</si>
  <si>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</si>
  <si>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</si>
  <si>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</si>
  <si>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</si>
  <si>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</si>
  <si>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</si>
  <si>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</si>
  <si>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</si>
  <si>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</si>
  <si>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</si>
  <si>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</si>
  <si>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</si>
  <si>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</si>
  <si>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</si>
  <si>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</si>
  <si>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</si>
  <si>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</si>
  <si>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</si>
  <si>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</si>
  <si>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</si>
  <si>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</si>
  <si>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</si>
  <si>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</si>
  <si>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</si>
  <si>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</si>
  <si>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</si>
  <si>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</si>
  <si>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</si>
  <si>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</si>
  <si>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</si>
  <si>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</si>
  <si>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</si>
  <si>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</si>
  <si>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</si>
  <si>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</si>
  <si>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</si>
  <si>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</si>
  <si>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</si>
  <si>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</si>
  <si>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</si>
  <si>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</si>
  <si>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</si>
  <si>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</si>
  <si>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</si>
  <si>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</si>
  <si>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</si>
  <si>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</si>
  <si>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</si>
  <si>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</si>
  <si>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</si>
  <si>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</si>
  <si>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</si>
  <si>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</si>
  <si>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</si>
  <si>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</si>
  <si>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</si>
  <si>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</si>
  <si>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</si>
  <si>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</si>
  <si>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</si>
  <si>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</si>
  <si>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</si>
  <si>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</si>
  <si>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</si>
  <si>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</si>
  <si>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</si>
  <si>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</si>
  <si>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</si>
  <si>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</si>
  <si>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</si>
  <si>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</si>
  <si>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</si>
  <si>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</si>
  <si>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</si>
  <si>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</si>
  <si>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</si>
  <si>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</si>
  <si>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</si>
  <si>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</si>
  <si>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</si>
  <si>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</si>
  <si>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</si>
  <si>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</si>
  <si>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</si>
  <si>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</si>
  <si>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</si>
  <si>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</si>
  <si>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</si>
  <si>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</si>
  <si>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</si>
  <si>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</si>
  <si>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</si>
  <si>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</si>
  <si>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</si>
  <si>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</si>
  <si>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</si>
  <si>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</si>
  <si>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</si>
  <si>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</si>
  <si>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</si>
  <si>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</si>
  <si>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</si>
  <si>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</si>
  <si>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</si>
  <si>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</si>
  <si>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</si>
  <si>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</si>
  <si>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</si>
  <si>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</si>
  <si>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</si>
  <si>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</si>
  <si>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</si>
  <si>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</si>
  <si>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</si>
  <si>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</si>
  <si>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</si>
  <si>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</si>
  <si>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</si>
  <si>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</si>
  <si>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</si>
  <si>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</si>
  <si>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</si>
  <si>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</si>
  <si>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</si>
  <si>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</si>
  <si>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</si>
  <si>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</si>
  <si>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</si>
  <si>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</si>
  <si>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</si>
  <si>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</si>
  <si>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</si>
  <si>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</si>
  <si>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</si>
  <si>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</si>
  <si>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</si>
  <si>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</si>
  <si>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</si>
  <si>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</si>
  <si>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</si>
  <si>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</si>
  <si>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</si>
  <si>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</si>
  <si>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</si>
  <si>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</si>
  <si>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</si>
  <si>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</si>
  <si>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</si>
  <si>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</si>
  <si>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</si>
  <si>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</si>
  <si>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</si>
  <si>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</si>
  <si>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</si>
  <si>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</si>
  <si>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</si>
  <si>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</si>
  <si>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</si>
  <si>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</si>
  <si>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</si>
  <si>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</si>
  <si>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</si>
  <si>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</si>
  <si>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</si>
  <si>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</si>
  <si>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</si>
  <si>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</si>
  <si>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</si>
  <si>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</si>
  <si>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</si>
  <si>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</si>
  <si>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</si>
  <si>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</si>
  <si>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</si>
  <si>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</si>
  <si>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</si>
  <si>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</si>
  <si>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</si>
  <si>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</si>
  <si>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</si>
  <si>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</si>
  <si>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</si>
  <si>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</si>
  <si>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</si>
  <si>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</si>
  <si>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</si>
  <si>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</si>
  <si>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</si>
  <si>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</si>
  <si>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</si>
  <si>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</si>
  <si>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</si>
  <si>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</si>
  <si>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</si>
  <si>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</si>
  <si>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</si>
  <si>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</si>
  <si>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</si>
  <si>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</si>
  <si>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</si>
  <si>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</si>
  <si>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</si>
  <si>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</si>
  <si>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</si>
  <si>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</si>
  <si>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</si>
  <si>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</si>
  <si>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</si>
  <si>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</si>
  <si>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</si>
  <si>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</si>
  <si>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</si>
  <si>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</si>
  <si>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</si>
  <si>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</si>
  <si>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</si>
  <si>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</si>
  <si>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</si>
  <si>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</si>
  <si>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</si>
  <si>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</si>
  <si>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</si>
  <si>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</si>
  <si>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</si>
  <si>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</si>
  <si>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</si>
  <si>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</si>
  <si>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</si>
  <si>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</si>
  <si>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</si>
  <si>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</si>
  <si>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</si>
  <si>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</si>
  <si>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</si>
  <si>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</si>
  <si>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</si>
  <si>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</si>
  <si>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</si>
  <si>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</si>
  <si>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</si>
  <si>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</si>
  <si>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</si>
  <si>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</si>
  <si>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</si>
  <si>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</si>
  <si>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</si>
  <si>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</si>
  <si>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</si>
  <si>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</si>
  <si>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</si>
  <si>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</si>
  <si>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</si>
  <si>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</si>
  <si>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</si>
  <si>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</si>
  <si>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</si>
  <si>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</si>
  <si>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</si>
  <si>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</si>
  <si>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</si>
  <si>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</si>
  <si>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</si>
  <si>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</si>
  <si>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</si>
  <si>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</si>
  <si>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</si>
  <si>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</si>
  <si>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</si>
  <si>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</si>
  <si>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</si>
  <si>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</si>
  <si>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</si>
  <si>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</si>
  <si>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</si>
  <si>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</si>
  <si>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</si>
  <si>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</si>
  <si>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</si>
  <si>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</si>
  <si>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</si>
  <si>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</si>
  <si>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</si>
  <si>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</si>
  <si>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</si>
  <si>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</si>
  <si>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</si>
  <si>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</si>
  <si>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</si>
  <si>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</si>
  <si>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</si>
  <si>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</si>
  <si>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</si>
  <si>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</si>
  <si>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</si>
  <si>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</si>
  <si>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</si>
  <si>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</si>
  <si>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</si>
  <si>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</si>
  <si>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</si>
  <si>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</si>
  <si>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</si>
  <si>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</si>
  <si>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</si>
  <si>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</si>
  <si>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</si>
  <si>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</si>
  <si>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</si>
  <si>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</si>
  <si>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</si>
  <si>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</si>
  <si>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</si>
  <si>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</si>
  <si>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</si>
  <si>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</si>
  <si>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</si>
  <si>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</si>
  <si>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</si>
  <si>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</si>
  <si>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</si>
  <si>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</si>
  <si>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</si>
  <si>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</si>
  <si>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</si>
  <si>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</si>
  <si>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</si>
  <si>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</si>
  <si>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</si>
  <si>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</si>
  <si>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</si>
  <si>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</si>
  <si>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</si>
  <si>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</si>
  <si>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</si>
  <si>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</si>
  <si>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</si>
  <si>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</si>
  <si>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</si>
  <si>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</si>
  <si>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</si>
  <si>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</si>
  <si>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</si>
  <si>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</si>
  <si>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</si>
  <si>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</si>
  <si>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</si>
  <si>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</si>
  <si>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</si>
  <si>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</si>
  <si>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</si>
  <si>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</si>
  <si>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</si>
  <si>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</si>
  <si>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</si>
  <si>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</si>
  <si>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</si>
  <si>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</si>
  <si>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</si>
  <si>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</si>
  <si>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</si>
  <si>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</si>
  <si>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</si>
  <si>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</si>
  <si>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</si>
  <si>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</si>
  <si>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</si>
  <si>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</si>
  <si>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</si>
  <si>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</si>
  <si>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</si>
  <si>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</si>
  <si>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</si>
  <si>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</si>
  <si>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</si>
  <si>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</si>
  <si>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</si>
  <si>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</si>
  <si>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</si>
  <si>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</si>
  <si>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</si>
  <si>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</si>
  <si>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</si>
  <si>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</si>
  <si>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</si>
  <si>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</si>
  <si>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</si>
  <si>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</si>
  <si>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</si>
  <si>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</si>
  <si>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</si>
  <si>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</si>
  <si>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</si>
  <si>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</si>
  <si>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</si>
  <si>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</si>
  <si>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</si>
  <si>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</si>
  <si>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</si>
  <si>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</si>
  <si>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</si>
  <si>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</si>
  <si>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</si>
  <si>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</si>
  <si>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</si>
  <si>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</si>
  <si>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</si>
  <si>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</si>
  <si>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</si>
  <si>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</si>
  <si>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</si>
  <si>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</si>
  <si>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</si>
  <si>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</si>
  <si>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</si>
  <si>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</si>
  <si>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</si>
  <si>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</si>
  <si>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</si>
  <si>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</si>
  <si>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</si>
  <si>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</si>
  <si>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</si>
  <si>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</si>
  <si>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</si>
  <si>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</si>
  <si>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</si>
  <si>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</si>
  <si>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</si>
  <si>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</si>
  <si>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</si>
  <si>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</si>
  <si>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</si>
  <si>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</si>
  <si>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</si>
  <si>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</si>
  <si>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</si>
  <si>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</si>
  <si>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</si>
  <si>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</si>
  <si>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</si>
  <si>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</si>
  <si>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</si>
  <si>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</si>
  <si>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</si>
  <si>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</si>
  <si>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</si>
  <si>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</si>
  <si>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</si>
  <si>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</si>
  <si>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</si>
  <si>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</si>
  <si>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</si>
  <si>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</si>
  <si>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</si>
  <si>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</si>
  <si>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</si>
  <si>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</si>
  <si>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</si>
  <si>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</si>
  <si>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</si>
  <si>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</si>
  <si>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</si>
  <si>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</si>
  <si>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</si>
  <si>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</si>
  <si>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</si>
  <si>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</si>
  <si>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</si>
  <si>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</si>
  <si>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</si>
  <si>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</si>
  <si>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</si>
  <si>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</si>
  <si>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</si>
  <si>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</si>
  <si>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</si>
  <si>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</si>
  <si>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</si>
  <si>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</si>
  <si>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</si>
  <si>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</si>
  <si>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</si>
  <si>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</si>
  <si>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</si>
  <si>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</si>
  <si>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</si>
  <si>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</si>
  <si>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</si>
  <si>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</si>
  <si>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</si>
  <si>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</si>
  <si>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</si>
  <si>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</si>
  <si>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</si>
  <si>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</si>
  <si>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</si>
  <si>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</si>
  <si>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</si>
  <si>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</si>
  <si>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</si>
  <si>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</si>
  <si>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</si>
  <si>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</si>
  <si>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</si>
  <si>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</si>
  <si>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</si>
  <si>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</si>
  <si>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</si>
  <si>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</si>
  <si>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</si>
  <si>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</si>
  <si>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</si>
  <si>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</si>
  <si>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</si>
  <si>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</si>
  <si>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</si>
  <si>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</si>
  <si>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</si>
  <si>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</si>
  <si>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</si>
  <si>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</si>
  <si>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</si>
  <si>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</si>
  <si>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</si>
  <si>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</si>
  <si>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</si>
  <si>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</si>
  <si>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</si>
  <si>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</si>
  <si>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</si>
  <si>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</si>
  <si>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</si>
  <si>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</si>
  <si>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</si>
  <si>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</si>
  <si>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</si>
  <si>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</si>
  <si>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</si>
  <si>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</si>
  <si>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</si>
  <si>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</si>
  <si>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</si>
  <si>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</si>
  <si>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</si>
  <si>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</si>
  <si>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</si>
  <si>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</si>
  <si>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</si>
  <si>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</si>
  <si>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</si>
  <si>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</si>
  <si>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</si>
  <si>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</si>
  <si>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</si>
  <si>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</si>
  <si>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</si>
  <si>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</si>
  <si>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</si>
  <si>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</si>
  <si>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</si>
  <si>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</si>
  <si>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</si>
  <si>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</si>
  <si>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</si>
  <si>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</si>
  <si>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</si>
  <si>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</si>
  <si>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</si>
  <si>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</si>
  <si>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</si>
  <si>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</si>
  <si>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</si>
  <si>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</si>
  <si>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</si>
  <si>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</si>
  <si>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</si>
  <si>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</si>
  <si>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</si>
  <si>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</si>
  <si>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</si>
  <si>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</si>
  <si>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</si>
  <si>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</si>
  <si>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</si>
  <si>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</si>
  <si>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</si>
  <si>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</si>
  <si>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</si>
  <si>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</si>
  <si>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</si>
  <si>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</si>
  <si>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</si>
  <si>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</si>
  <si>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</si>
  <si>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</si>
  <si>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</si>
  <si>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</si>
  <si>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</si>
  <si>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</si>
  <si>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</si>
  <si>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</si>
  <si>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</si>
  <si>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</si>
  <si>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</si>
  <si>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</si>
  <si>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</si>
  <si>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</si>
  <si>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</si>
  <si>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</si>
  <si>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</si>
  <si>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</si>
  <si>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</si>
  <si>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</si>
  <si>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</si>
  <si>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</si>
  <si>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</si>
  <si>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</si>
  <si>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</si>
  <si>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</si>
  <si>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</si>
  <si>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</si>
  <si>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</si>
  <si>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</si>
  <si>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</si>
  <si>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</si>
  <si>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</si>
  <si>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</si>
  <si>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</si>
  <si>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</si>
  <si>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</si>
  <si>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</si>
  <si>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</si>
  <si>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</si>
  <si>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</si>
  <si>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</si>
  <si>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</si>
  <si>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</si>
  <si>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</si>
  <si>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</si>
  <si>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</si>
  <si>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</si>
  <si>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</si>
  <si>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</si>
  <si>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</si>
  <si>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</si>
  <si>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</si>
  <si>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</si>
  <si>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</si>
  <si>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</si>
  <si>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</si>
  <si>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</si>
  <si>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</si>
  <si>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</si>
  <si>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</si>
  <si>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</si>
  <si>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</si>
  <si>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</si>
  <si>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</si>
  <si>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</si>
  <si>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</si>
  <si>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</si>
  <si>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</si>
  <si>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</si>
  <si>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</si>
  <si>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</si>
  <si>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</si>
  <si>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</si>
  <si>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</si>
  <si>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</si>
  <si>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</si>
  <si>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</si>
  <si>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</si>
  <si>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</si>
  <si>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</si>
  <si>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</si>
  <si>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</si>
  <si>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</si>
  <si>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</si>
  <si>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</si>
  <si>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</si>
  <si>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</si>
  <si>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</si>
  <si>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</si>
  <si>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</si>
  <si>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</si>
  <si>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</si>
  <si>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</si>
  <si>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</si>
  <si>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</si>
  <si>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</si>
  <si>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</si>
  <si>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</si>
  <si>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</si>
  <si>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</si>
  <si>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</si>
  <si>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</si>
  <si>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</si>
  <si>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</si>
  <si>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</si>
  <si>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</si>
  <si>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</si>
  <si>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</si>
  <si>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</si>
  <si>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</si>
  <si>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</si>
  <si>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</si>
  <si>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</si>
  <si>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</si>
  <si>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</si>
  <si>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</si>
  <si>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</si>
  <si>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</si>
  <si>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</si>
  <si>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</si>
  <si>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</si>
  <si>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</si>
  <si>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</si>
  <si>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</si>
  <si>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</si>
  <si>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</si>
  <si>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</si>
  <si>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</si>
  <si>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</si>
  <si>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</si>
  <si>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</si>
  <si>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</si>
  <si>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</si>
  <si>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</si>
  <si>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</si>
  <si>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</si>
  <si>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</si>
  <si>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</si>
  <si>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</si>
  <si>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</si>
  <si>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</si>
  <si>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</si>
  <si>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</si>
  <si>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</si>
  <si>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</si>
  <si>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</si>
  <si>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</si>
  <si>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</si>
  <si>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</si>
  <si>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</si>
  <si>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</si>
  <si>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</si>
  <si>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</si>
  <si>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</si>
  <si>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</si>
  <si>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</si>
  <si>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</si>
  <si>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</si>
  <si>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</si>
  <si>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</si>
  <si>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</si>
  <si>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</si>
  <si>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</si>
  <si>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</si>
  <si>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</si>
  <si>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</si>
  <si>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</si>
  <si>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</si>
  <si>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</si>
  <si>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</si>
  <si>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</si>
  <si>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</si>
  <si>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</si>
  <si>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</si>
  <si>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</si>
  <si>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</si>
  <si>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</si>
  <si>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</si>
  <si>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</si>
  <si>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</si>
  <si>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</si>
  <si>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</si>
  <si>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</si>
  <si>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</si>
  <si>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</si>
  <si>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</si>
  <si>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</si>
  <si>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</si>
  <si>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</si>
  <si>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</si>
  <si>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</si>
  <si>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</si>
  <si>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</si>
  <si>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</si>
  <si>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</si>
  <si>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</si>
  <si>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</si>
  <si>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</si>
  <si>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</si>
  <si>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</si>
  <si>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</si>
  <si>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</si>
  <si>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</si>
  <si>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</si>
  <si>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</si>
  <si>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</si>
  <si>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</si>
  <si>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</si>
  <si>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</si>
  <si>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</si>
  <si>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</si>
  <si>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</si>
  <si>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</si>
  <si>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</si>
  <si>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</si>
  <si>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</si>
  <si>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</si>
  <si>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</si>
  <si>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</si>
  <si>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</si>
  <si>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</si>
  <si>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</si>
  <si>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</si>
  <si>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</si>
  <si>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</si>
  <si>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</si>
  <si>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</si>
  <si>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</si>
  <si>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</si>
  <si>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</si>
  <si>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</si>
  <si>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</si>
  <si>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</si>
  <si>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</si>
  <si>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</si>
  <si>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</si>
  <si>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</si>
  <si>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</si>
  <si>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</si>
  <si>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</si>
  <si>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</si>
  <si>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</si>
  <si>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</si>
  <si>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</si>
  <si>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</si>
  <si>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</si>
  <si>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</si>
  <si>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</si>
  <si>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</si>
  <si>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</si>
  <si>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</si>
  <si>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</si>
  <si>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</si>
  <si>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</si>
  <si>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</si>
  <si>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</si>
  <si>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</si>
  <si>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</si>
  <si>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</si>
  <si>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</si>
  <si>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</si>
  <si>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</si>
  <si>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</si>
  <si>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</si>
  <si>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</si>
  <si>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</si>
  <si>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</si>
  <si>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</si>
  <si>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</si>
  <si>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</si>
  <si>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</si>
  <si>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</si>
  <si>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</si>
  <si>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</si>
  <si>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</si>
  <si>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</si>
  <si>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</si>
  <si>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</si>
  <si>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</si>
  <si>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</si>
  <si>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</si>
  <si>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</si>
  <si>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</si>
  <si>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</si>
  <si>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</si>
  <si>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</si>
  <si>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</si>
  <si>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</si>
  <si>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</si>
  <si>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</si>
  <si>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</si>
  <si>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</si>
  <si>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</si>
  <si>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</si>
  <si>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</si>
  <si>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</si>
  <si>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</si>
  <si>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</si>
  <si>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</si>
  <si>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</si>
  <si>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</si>
  <si>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</si>
  <si>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</si>
  <si>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</si>
  <si>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</si>
  <si>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</si>
  <si>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</si>
  <si>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</si>
  <si>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</si>
  <si>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</si>
  <si>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</si>
  <si>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</si>
  <si>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</si>
  <si>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</si>
  <si>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</si>
  <si>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</si>
  <si>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</si>
  <si>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</si>
  <si>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</si>
  <si>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</si>
  <si>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</si>
  <si>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</si>
  <si>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</si>
  <si>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</si>
  <si>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</si>
  <si>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</si>
  <si>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</si>
  <si>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</si>
  <si>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</si>
  <si>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</si>
  <si>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</si>
  <si>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</si>
  <si>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</si>
  <si>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</si>
  <si>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</si>
  <si>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</si>
  <si>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</si>
  <si>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</si>
  <si>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</si>
  <si>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</si>
  <si>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</si>
  <si>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</si>
  <si>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</si>
  <si>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</si>
  <si>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</si>
  <si>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</si>
  <si>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</si>
  <si>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</si>
  <si>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</si>
  <si>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</si>
  <si>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</si>
  <si>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</si>
  <si>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</si>
  <si>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</si>
  <si>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</si>
  <si>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</si>
  <si>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</si>
  <si>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</si>
  <si>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</si>
  <si>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</si>
  <si>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</si>
  <si>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</si>
  <si>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</si>
  <si>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</si>
  <si>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</si>
  <si>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</si>
  <si>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</si>
  <si>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</si>
  <si>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</si>
  <si>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</si>
  <si>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</si>
  <si>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</si>
  <si>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</si>
  <si>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</si>
  <si>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</si>
  <si>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</si>
  <si>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</si>
  <si>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</si>
  <si>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</si>
  <si>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</si>
  <si>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</si>
  <si>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</si>
  <si>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</si>
  <si>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</si>
  <si>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</si>
  <si>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</si>
  <si>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</si>
  <si>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</si>
  <si>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</si>
  <si>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</si>
  <si>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</si>
  <si>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</si>
  <si>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</si>
  <si>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</si>
  <si>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</si>
  <si>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</si>
  <si>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</si>
  <si>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</si>
  <si>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</si>
  <si>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</si>
  <si>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</si>
  <si>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</si>
  <si>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</si>
  <si>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</si>
  <si>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</si>
  <si>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</si>
  <si>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</si>
  <si>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</si>
  <si>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</si>
  <si>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</si>
  <si>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</si>
  <si>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</si>
  <si>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</si>
  <si>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</si>
  <si>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</si>
  <si>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</si>
  <si>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</si>
  <si>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</si>
  <si>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</si>
  <si>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</si>
  <si>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</si>
  <si>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</si>
  <si>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</si>
  <si>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</si>
  <si>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</si>
  <si>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</si>
  <si>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</si>
  <si>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</si>
  <si>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</si>
  <si>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</si>
  <si>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</si>
  <si>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</si>
  <si>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</si>
  <si>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</si>
  <si>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</si>
  <si>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</si>
  <si>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</si>
  <si>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</si>
  <si>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</si>
  <si>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</si>
  <si>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</si>
  <si>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</si>
  <si>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</si>
  <si>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</si>
  <si>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</si>
  <si>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</si>
  <si>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</si>
  <si>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</si>
  <si>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</si>
  <si>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</si>
  <si>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</si>
  <si>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</si>
  <si>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</si>
  <si>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</si>
  <si>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</si>
  <si>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</si>
  <si>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</si>
  <si>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</si>
  <si>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</si>
  <si>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</si>
  <si>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</si>
  <si>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</si>
  <si>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</si>
  <si>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</si>
  <si>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</si>
  <si>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</si>
  <si>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</si>
  <si>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</si>
  <si>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</si>
  <si>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</si>
  <si>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</si>
  <si>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</si>
  <si>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</si>
  <si>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</si>
  <si>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</si>
  <si>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</si>
  <si>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</si>
  <si>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</si>
  <si>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</si>
  <si>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</si>
  <si>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</si>
  <si>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</si>
  <si>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</si>
  <si>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</si>
  <si>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</si>
  <si>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</si>
  <si>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</si>
  <si>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</si>
  <si>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</si>
  <si>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</si>
  <si>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</si>
  <si>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</si>
  <si>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</si>
  <si>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</si>
  <si>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</si>
  <si>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</si>
  <si>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</si>
  <si>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</si>
  <si>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</si>
  <si>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</si>
  <si>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</si>
  <si>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</si>
  <si>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</si>
  <si>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</si>
  <si>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</si>
  <si>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</si>
  <si>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</si>
  <si>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</si>
  <si>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</si>
  <si>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</si>
  <si>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</si>
  <si>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</si>
  <si>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</si>
  <si>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</si>
  <si>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</si>
  <si>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</si>
  <si>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</si>
  <si>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</si>
  <si>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</si>
  <si>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</si>
  <si>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</si>
  <si>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</si>
  <si>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</si>
  <si>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</si>
  <si>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</si>
  <si>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</si>
  <si>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</si>
  <si>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</si>
  <si>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</si>
  <si>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</si>
  <si>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</si>
  <si>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</si>
  <si>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</si>
  <si>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</si>
  <si>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</si>
  <si>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</si>
  <si>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</si>
  <si>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</si>
  <si>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</si>
  <si>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</si>
  <si>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</si>
  <si>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</si>
  <si>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</si>
  <si>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</si>
  <si>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</si>
  <si>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</si>
  <si>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</si>
  <si>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</si>
  <si>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</si>
  <si>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</si>
  <si>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</si>
  <si>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</si>
  <si>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</si>
  <si>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</si>
  <si>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</si>
  <si>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</si>
  <si>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</si>
  <si>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</si>
  <si>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</si>
  <si>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</si>
  <si>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</si>
  <si>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</si>
  <si>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</si>
  <si>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</si>
  <si>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</si>
  <si>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</si>
  <si>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</si>
  <si>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</si>
  <si>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</si>
  <si>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</si>
  <si>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</si>
  <si>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</si>
  <si>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</si>
  <si>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</si>
  <si>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</si>
  <si>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</si>
  <si>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</si>
  <si>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</si>
  <si>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</si>
  <si>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</si>
  <si>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</si>
  <si>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</si>
  <si>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</si>
  <si>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</si>
  <si>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</si>
  <si>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</si>
  <si>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</si>
  <si>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</si>
  <si>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</si>
  <si>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</si>
  <si>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</si>
  <si>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</si>
  <si>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</si>
  <si>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</si>
  <si>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</si>
  <si>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</si>
  <si>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</si>
  <si>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</si>
  <si>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</si>
  <si>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</si>
  <si>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</si>
  <si>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</si>
  <si>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</si>
  <si>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</si>
  <si>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</si>
  <si>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</si>
  <si>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</si>
  <si>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</si>
  <si>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</si>
  <si>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</si>
  <si>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</si>
  <si>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</si>
  <si>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</si>
  <si>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</si>
  <si>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</si>
  <si>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</si>
  <si>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</si>
  <si>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</si>
  <si>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</si>
  <si>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</si>
  <si>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</si>
  <si>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</si>
  <si>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</si>
  <si>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</si>
  <si>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</si>
  <si>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</si>
  <si>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</si>
  <si>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</si>
  <si>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</si>
  <si>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</si>
  <si>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</si>
  <si>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</si>
  <si>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</si>
  <si>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</si>
  <si>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</si>
  <si>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</si>
  <si>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</si>
  <si>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</si>
  <si>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</si>
  <si>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</si>
  <si>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</si>
  <si>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</si>
  <si>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</si>
  <si>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</si>
  <si>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</si>
  <si>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</si>
  <si>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</si>
  <si>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</si>
  <si>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</si>
  <si>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</si>
  <si>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</si>
  <si>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</si>
  <si>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</si>
  <si>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</si>
  <si>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</si>
  <si>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</si>
  <si>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</si>
  <si>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</si>
  <si>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</si>
  <si>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</si>
  <si>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</si>
  <si>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</si>
  <si>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</si>
  <si>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</si>
  <si>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</si>
  <si>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</si>
  <si>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</si>
  <si>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</si>
  <si>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</si>
  <si>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</si>
  <si>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</si>
  <si>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</si>
  <si>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</si>
  <si>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</si>
  <si>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</si>
  <si>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</si>
  <si>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</si>
  <si>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</si>
  <si>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</si>
  <si>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</si>
  <si>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</si>
  <si>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</si>
  <si>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</si>
  <si>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</si>
  <si>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</si>
  <si>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</si>
  <si>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</si>
  <si>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</si>
  <si>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</si>
  <si>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</si>
  <si>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</si>
  <si>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</si>
  <si>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</si>
  <si>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</si>
  <si>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</si>
  <si>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</si>
  <si>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</si>
  <si>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</si>
  <si>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</si>
  <si>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</si>
  <si>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</si>
  <si>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</si>
  <si>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</si>
  <si>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</si>
  <si>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</si>
  <si>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</si>
  <si>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</si>
  <si>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</si>
  <si>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</si>
  <si>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</si>
  <si>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</si>
  <si>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</si>
  <si>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</si>
  <si>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</si>
  <si>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</si>
  <si>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</si>
  <si>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</si>
  <si>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</si>
  <si>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</si>
  <si>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</si>
  <si>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</si>
  <si>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</si>
  <si>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</si>
  <si>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</si>
  <si>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</si>
  <si>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</si>
  <si>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</si>
  <si>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</si>
  <si>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</si>
  <si>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</si>
  <si>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</si>
  <si>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</si>
  <si>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</si>
  <si>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</si>
  <si>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</si>
  <si>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</si>
  <si>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</si>
  <si>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</si>
  <si>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</si>
  <si>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</si>
  <si>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</si>
  <si>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</si>
  <si>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</si>
  <si>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</si>
  <si>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</si>
  <si>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</si>
  <si>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</si>
  <si>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</si>
  <si>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</si>
  <si>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</si>
  <si>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</si>
  <si>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</si>
  <si>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</si>
  <si>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</si>
  <si>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</si>
  <si>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</si>
  <si>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</si>
  <si>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</si>
  <si>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</si>
  <si>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</si>
  <si>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</si>
  <si>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</si>
  <si>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</si>
  <si>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</si>
  <si>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</si>
  <si>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</si>
  <si>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</si>
  <si>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</si>
  <si>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</si>
  <si>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</si>
  <si>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</si>
  <si>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</si>
  <si>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</si>
  <si>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</si>
  <si>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</si>
  <si>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</si>
  <si>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</si>
  <si>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</si>
  <si>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</si>
  <si>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</si>
  <si>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</si>
  <si>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</si>
  <si>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</si>
  <si>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</si>
  <si>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</si>
  <si>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</si>
  <si>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</si>
  <si>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</si>
  <si>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</si>
  <si>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</si>
  <si>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</si>
  <si>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</si>
  <si>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</si>
  <si>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</si>
  <si>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</si>
  <si>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</si>
  <si>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</si>
  <si>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</si>
  <si>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</si>
  <si>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</si>
  <si>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</si>
  <si>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</si>
  <si>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</si>
  <si>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</si>
  <si>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</si>
  <si>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</si>
  <si>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</si>
  <si>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</si>
  <si>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</si>
  <si>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</si>
  <si>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</si>
  <si>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</si>
  <si>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</si>
  <si>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</si>
  <si>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</si>
  <si>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</si>
  <si>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</si>
  <si>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</si>
  <si>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</si>
  <si>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</si>
  <si>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</si>
  <si>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</si>
  <si>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</si>
  <si>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</si>
  <si>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</si>
  <si>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</si>
  <si>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</si>
  <si>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</si>
  <si>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</si>
  <si>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</si>
  <si>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</si>
  <si>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</si>
  <si>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</si>
  <si>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</si>
  <si>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</si>
  <si>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</si>
  <si>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</si>
  <si>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</si>
  <si>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</si>
  <si>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</si>
  <si>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</si>
  <si>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</si>
  <si>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</si>
  <si>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</si>
  <si>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</si>
  <si>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</si>
  <si>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</si>
  <si>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</si>
  <si>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</si>
  <si>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</si>
  <si>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</si>
  <si>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</si>
  <si>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</si>
  <si>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</si>
  <si>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</si>
  <si>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</si>
  <si>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</si>
  <si>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</si>
  <si>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</si>
  <si>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</si>
  <si>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</si>
  <si>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</si>
  <si>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</si>
  <si>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</si>
  <si>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</si>
  <si>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</si>
  <si>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</si>
  <si>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</si>
  <si>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</si>
  <si>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</si>
  <si>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</si>
  <si>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</si>
  <si>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</si>
  <si>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</si>
  <si>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</si>
  <si>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</si>
  <si>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</si>
  <si>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</si>
  <si>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</si>
  <si>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</si>
  <si>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</si>
  <si>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</si>
  <si>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</si>
  <si>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</si>
  <si>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</si>
  <si>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</si>
  <si>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</si>
  <si>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</si>
  <si>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</si>
  <si>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</si>
  <si>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</si>
  <si>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</si>
  <si>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</si>
  <si>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</si>
  <si>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</si>
  <si>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</si>
  <si>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</si>
  <si>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</si>
  <si>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</si>
  <si>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</si>
  <si>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</si>
  <si>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</si>
  <si>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</si>
  <si>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</si>
  <si>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</si>
  <si>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</si>
  <si>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</si>
  <si>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</si>
  <si>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</si>
  <si>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</si>
  <si>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</si>
  <si>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</si>
  <si>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</si>
  <si>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</si>
  <si>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</si>
  <si>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</si>
  <si>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</si>
  <si>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</si>
  <si>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</si>
  <si>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</si>
  <si>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</si>
  <si>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</si>
  <si>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</si>
  <si>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</si>
  <si>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</si>
  <si>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</si>
  <si>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</si>
  <si>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</si>
  <si>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</si>
  <si>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</si>
  <si>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</si>
  <si>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</si>
  <si>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</si>
  <si>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</si>
  <si>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</si>
  <si>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</si>
  <si>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</si>
  <si>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</si>
  <si>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</si>
  <si>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</si>
  <si>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</si>
  <si>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</si>
  <si>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</si>
  <si>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</si>
  <si>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</si>
  <si>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</si>
  <si>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</si>
  <si>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</si>
  <si>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</si>
  <si>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</si>
  <si>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</si>
  <si>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</si>
  <si>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</si>
  <si>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</si>
  <si>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</si>
  <si>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</si>
  <si>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</si>
  <si>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</si>
  <si>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</si>
  <si>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</si>
  <si>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</si>
  <si>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</si>
  <si>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</si>
  <si>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</si>
  <si>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</si>
  <si>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</si>
  <si>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</si>
  <si>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</si>
  <si>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</si>
  <si>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</si>
  <si>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</si>
  <si>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</si>
  <si>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</si>
  <si>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</si>
  <si>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</si>
  <si>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</si>
  <si>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</si>
  <si>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</si>
  <si>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</si>
  <si>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</si>
  <si>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</si>
  <si>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</si>
  <si>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</si>
  <si>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</si>
  <si>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</si>
  <si>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</si>
  <si>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</si>
  <si>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</si>
  <si>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</si>
  <si>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</si>
  <si>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</si>
  <si>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</si>
  <si>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</si>
  <si>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</si>
  <si>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</si>
  <si>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</si>
  <si>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</si>
  <si>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</si>
  <si>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</si>
  <si>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</si>
  <si>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</si>
  <si>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</si>
  <si>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</si>
  <si>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</si>
  <si>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</si>
  <si>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</si>
  <si>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</si>
  <si>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</si>
  <si>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</si>
  <si>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</si>
  <si>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</si>
  <si>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</si>
  <si>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</si>
  <si>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</si>
  <si>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</si>
  <si>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</si>
  <si>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</si>
  <si>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</si>
  <si>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</si>
  <si>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</si>
  <si>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</si>
  <si>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</si>
  <si>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</si>
  <si>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</si>
  <si>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</si>
  <si>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</si>
  <si>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</si>
  <si>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</si>
  <si>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</si>
  <si>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</si>
  <si>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</si>
  <si>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</si>
  <si>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</si>
  <si>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</si>
  <si>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</si>
  <si>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</si>
  <si>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</si>
  <si>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</si>
  <si>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</si>
  <si>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</si>
  <si>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</si>
  <si>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</si>
  <si>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</si>
  <si>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</si>
  <si>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</si>
  <si>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</si>
  <si>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</si>
  <si>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</si>
  <si>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</si>
  <si>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</si>
  <si>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</si>
  <si>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</si>
  <si>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</si>
  <si>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</si>
  <si>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</si>
  <si>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</si>
  <si>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</si>
  <si>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</si>
  <si>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</si>
  <si>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</si>
  <si>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</si>
  <si>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</si>
  <si>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</si>
  <si>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</si>
  <si>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</si>
  <si>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</si>
  <si>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</si>
  <si>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</si>
  <si>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</si>
  <si>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</si>
  <si>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</si>
  <si>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</si>
  <si>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</si>
  <si>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</si>
  <si>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</si>
  <si>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</si>
  <si>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</si>
  <si>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</si>
  <si>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</si>
  <si>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</si>
  <si>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</si>
  <si>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</si>
  <si>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</si>
  <si>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</si>
  <si>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</si>
  <si>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</si>
  <si>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</si>
  <si>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</si>
  <si>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</si>
  <si>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</si>
  <si>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</si>
  <si>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</si>
  <si>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</si>
  <si>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</si>
  <si>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</si>
  <si>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</si>
  <si>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</si>
  <si>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</si>
  <si>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</si>
  <si>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</si>
  <si>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</si>
  <si>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</si>
  <si>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</si>
  <si>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</si>
  <si>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</si>
  <si>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</si>
  <si>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</si>
  <si>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</si>
  <si>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</si>
  <si>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</si>
  <si>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</si>
  <si>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</si>
  <si>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</si>
  <si>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</si>
  <si>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</si>
  <si>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</si>
  <si>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</si>
  <si>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</si>
  <si>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</si>
  <si>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</si>
  <si>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</si>
  <si>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</si>
  <si>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</si>
  <si>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</si>
  <si>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</si>
  <si>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</si>
  <si>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</si>
  <si>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</si>
  <si>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</si>
  <si>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</si>
  <si>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</si>
  <si>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</si>
  <si>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</si>
  <si>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</si>
  <si>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</si>
  <si>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</si>
  <si>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</si>
  <si>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</si>
  <si>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</si>
  <si>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</si>
  <si>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</si>
  <si>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</si>
  <si>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</si>
  <si>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</si>
  <si>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</si>
  <si>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</si>
  <si>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</si>
  <si>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</si>
  <si>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</si>
  <si>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</si>
  <si>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</si>
  <si>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</si>
  <si>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</si>
  <si>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</si>
  <si>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</si>
  <si>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</si>
  <si>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</si>
  <si>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</si>
  <si>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</si>
  <si>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</si>
  <si>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</si>
  <si>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</si>
  <si>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</si>
  <si>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</si>
  <si>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</si>
  <si>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</si>
  <si>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</si>
  <si>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</si>
  <si>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</si>
  <si>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</si>
  <si>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</si>
  <si>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</si>
  <si>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</si>
  <si>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</si>
  <si>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</si>
  <si>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</si>
  <si>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</si>
  <si>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</si>
  <si>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</si>
  <si>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</si>
  <si>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</si>
  <si>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</si>
  <si>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</si>
  <si>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</si>
  <si>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</si>
  <si>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</si>
  <si>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</si>
  <si>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</si>
  <si>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</si>
  <si>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</si>
  <si>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</si>
  <si>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</si>
  <si>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</si>
  <si>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</si>
  <si>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</si>
  <si>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</si>
  <si>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</si>
  <si>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</si>
  <si>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</si>
  <si>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</si>
  <si>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</si>
  <si>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</si>
  <si>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</si>
  <si>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</si>
  <si>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</si>
  <si>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</si>
  <si>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</si>
  <si>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</si>
  <si>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</si>
  <si>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</si>
  <si>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</si>
  <si>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</si>
  <si>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</si>
  <si>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</si>
  <si>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</si>
  <si>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</si>
  <si>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</si>
  <si>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</si>
  <si>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</si>
  <si>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</si>
  <si>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</si>
  <si>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</si>
  <si>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</si>
  <si>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</si>
  <si>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</si>
  <si>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</si>
  <si>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</si>
  <si>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</si>
  <si>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</si>
  <si>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</si>
  <si>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</si>
  <si>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</si>
  <si>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</si>
  <si>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</si>
  <si>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</si>
  <si>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</si>
  <si>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</si>
  <si>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</si>
  <si>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</si>
  <si>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</si>
  <si>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</si>
  <si>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</si>
  <si>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</si>
  <si>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</si>
  <si>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</si>
  <si>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</si>
  <si>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</si>
  <si>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</si>
  <si>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</si>
  <si>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</si>
  <si>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</si>
  <si>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</si>
  <si>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</si>
  <si>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</si>
  <si>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</si>
  <si>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</si>
  <si>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</si>
  <si>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</si>
  <si>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</si>
  <si>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</si>
  <si>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</si>
  <si>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</si>
  <si>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</si>
  <si>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</si>
  <si>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</si>
  <si>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</si>
  <si>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</si>
  <si>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</si>
  <si>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</si>
  <si>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</si>
  <si>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</si>
  <si>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</si>
  <si>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</si>
  <si>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</si>
  <si>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</si>
  <si>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</si>
  <si>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</si>
  <si>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</si>
  <si>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</si>
  <si>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</si>
  <si>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</si>
  <si>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</si>
  <si>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</si>
  <si>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</si>
  <si>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</si>
  <si>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</si>
  <si>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</si>
  <si>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</si>
  <si>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</si>
  <si>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</si>
  <si>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</si>
  <si>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</si>
  <si>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</si>
  <si>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</si>
  <si>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</si>
  <si>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</si>
  <si>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</si>
  <si>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</si>
  <si>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</si>
  <si>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</si>
  <si>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</si>
  <si>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</si>
  <si>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</si>
  <si>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</si>
  <si>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</si>
  <si>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</si>
  <si>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</si>
  <si>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</si>
  <si>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</si>
  <si>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</si>
  <si>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</si>
  <si>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</si>
  <si>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</si>
  <si>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</si>
  <si>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</si>
  <si>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</si>
  <si>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</si>
  <si>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</si>
  <si>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</si>
  <si>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</si>
  <si>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</si>
  <si>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</si>
  <si>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</si>
  <si>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</si>
  <si>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</si>
  <si>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</si>
  <si>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</si>
  <si>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</si>
  <si>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</si>
  <si>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</si>
  <si>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</si>
  <si>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</si>
  <si>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</si>
  <si>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</si>
  <si>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</si>
  <si>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</si>
  <si>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</si>
  <si>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</si>
  <si>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</si>
  <si>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</si>
  <si>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</si>
  <si>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</si>
  <si>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</si>
  <si>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</si>
  <si>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</si>
  <si>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</si>
  <si>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</si>
  <si>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</si>
  <si>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</si>
  <si>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</si>
  <si>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</si>
  <si>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</si>
  <si>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</si>
  <si>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</si>
  <si>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</si>
  <si>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</si>
  <si>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</si>
  <si>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</si>
  <si>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</si>
  <si>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</si>
  <si>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</si>
  <si>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</si>
  <si>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</si>
  <si>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</si>
  <si>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</si>
  <si>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</si>
  <si>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</si>
  <si>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</si>
  <si>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</si>
  <si>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</si>
  <si>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</si>
  <si>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</si>
  <si>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</si>
  <si>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</si>
  <si>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</si>
  <si>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</si>
  <si>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</si>
  <si>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</si>
  <si>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</si>
  <si>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</si>
  <si>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</si>
  <si>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</si>
  <si>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</si>
  <si>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</si>
  <si>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</si>
  <si>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</si>
  <si>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</si>
  <si>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</si>
  <si>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</si>
  <si>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</si>
  <si>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</si>
  <si>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</si>
  <si>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</si>
  <si>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</si>
  <si>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</si>
  <si>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</si>
  <si>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</si>
  <si>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</si>
  <si>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</si>
  <si>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</si>
  <si>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</si>
  <si>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</si>
  <si>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</si>
  <si>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</si>
  <si>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</si>
  <si>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</si>
  <si>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</si>
  <si>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</si>
  <si>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</si>
  <si>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</si>
  <si>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</si>
  <si>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</si>
  <si>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</si>
  <si>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</si>
  <si>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</si>
  <si>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</si>
  <si>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</si>
  <si>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</si>
  <si>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</si>
  <si>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</si>
  <si>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</si>
  <si>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</si>
  <si>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</si>
  <si>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</si>
  <si>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</si>
  <si>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</si>
  <si>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</si>
  <si>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</si>
  <si>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</si>
  <si>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</si>
  <si>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</si>
  <si>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</si>
  <si>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</si>
  <si>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</si>
  <si>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</si>
  <si>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</si>
  <si>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</si>
  <si>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</si>
  <si>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</si>
  <si>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</si>
  <si>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</si>
  <si>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</si>
  <si>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</si>
  <si>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</si>
  <si>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</si>
  <si>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</si>
  <si>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</si>
  <si>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</si>
  <si>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</si>
  <si>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</si>
  <si>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</si>
  <si>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</si>
  <si>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</si>
  <si>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</si>
  <si>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</si>
  <si>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</si>
  <si>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</si>
  <si>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</si>
  <si>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</si>
  <si>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</si>
  <si>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</si>
  <si>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</si>
  <si>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</si>
  <si>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</si>
  <si>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</si>
  <si>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</si>
  <si>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</si>
  <si>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</si>
  <si>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</si>
  <si>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</si>
  <si>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</si>
  <si>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</si>
  <si>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</si>
  <si>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</si>
  <si>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</si>
  <si>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</si>
  <si>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</si>
  <si>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</si>
  <si>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</si>
  <si>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</si>
  <si>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</si>
  <si>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</si>
  <si>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</si>
  <si>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</si>
  <si>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</si>
  <si>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</si>
  <si>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</si>
  <si>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</si>
  <si>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</si>
  <si>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</si>
  <si>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</si>
  <si>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</si>
  <si>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</si>
  <si>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</si>
  <si>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</si>
  <si>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</si>
  <si>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</si>
  <si>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</si>
  <si>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</si>
  <si>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</si>
  <si>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</si>
  <si>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</si>
  <si>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</si>
  <si>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</si>
  <si>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</si>
  <si>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</si>
  <si>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</si>
  <si>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</si>
  <si>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</si>
  <si>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</si>
  <si>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</si>
  <si>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</si>
  <si>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</si>
  <si>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</si>
  <si>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</si>
  <si>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</si>
  <si>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</si>
  <si>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</si>
  <si>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</si>
  <si>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</si>
  <si>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</si>
  <si>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</si>
  <si>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</si>
  <si>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</si>
  <si>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</si>
  <si>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</si>
  <si>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</si>
  <si>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</si>
  <si>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</si>
  <si>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</si>
  <si>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</si>
  <si>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</si>
  <si>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</si>
  <si>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</si>
  <si>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</si>
  <si>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</si>
  <si>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</si>
  <si>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</si>
  <si>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</si>
  <si>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</si>
  <si>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</si>
  <si>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</si>
  <si>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</si>
  <si>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</si>
  <si>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</si>
  <si>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</si>
  <si>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</si>
  <si>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</si>
  <si>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</si>
  <si>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</si>
  <si>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</si>
  <si>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</si>
  <si>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</si>
  <si>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</si>
  <si>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</si>
  <si>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</si>
  <si>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</si>
  <si>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</si>
  <si>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</si>
  <si>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</si>
  <si>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</si>
  <si>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</si>
  <si>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</si>
  <si>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</si>
  <si>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</si>
  <si>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</si>
  <si>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</si>
  <si>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</si>
  <si>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</si>
  <si>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</si>
  <si>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</si>
  <si>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</si>
  <si>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</si>
  <si>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</si>
  <si>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</si>
  <si>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</si>
  <si>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</si>
  <si>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</si>
  <si>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</si>
  <si>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</si>
  <si>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</si>
  <si>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</si>
  <si>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</si>
  <si>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</si>
  <si>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</si>
  <si>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</si>
  <si>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</si>
  <si>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</si>
  <si>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</si>
  <si>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</si>
  <si>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</si>
  <si>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</si>
  <si>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</si>
  <si>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</si>
  <si>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</si>
  <si>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</si>
  <si>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</si>
  <si>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</si>
  <si>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</si>
  <si>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</si>
  <si>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</si>
  <si>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</si>
  <si>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</si>
  <si>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</si>
  <si>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</si>
  <si>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</si>
  <si>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</si>
  <si>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</si>
  <si>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</si>
  <si>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</si>
  <si>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</si>
  <si>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</si>
  <si>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</si>
  <si>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</si>
  <si>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</si>
  <si>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</si>
  <si>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</si>
  <si>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</si>
  <si>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</si>
  <si>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</si>
  <si>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</si>
  <si>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</si>
  <si>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</si>
  <si>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</si>
  <si>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</si>
  <si>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</si>
  <si>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</si>
  <si>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</si>
  <si>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</si>
  <si>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</si>
  <si>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</si>
  <si>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</si>
  <si>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</si>
  <si>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</si>
  <si>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</si>
  <si>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</si>
  <si>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</si>
  <si>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</si>
  <si>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</si>
  <si>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</si>
  <si>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</si>
  <si>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</si>
  <si>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</si>
  <si>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</si>
  <si>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</si>
  <si>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</si>
  <si>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</si>
  <si>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</si>
  <si>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</si>
  <si>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</si>
  <si>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</si>
  <si>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</si>
  <si>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</si>
  <si>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</si>
  <si>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</si>
  <si>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</si>
  <si>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</si>
  <si>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</si>
  <si>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</si>
  <si>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</si>
  <si>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</si>
  <si>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</si>
  <si>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</si>
  <si>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</si>
  <si>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</si>
  <si>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</si>
  <si>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</si>
  <si>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</si>
  <si>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</si>
  <si>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</si>
  <si>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</si>
  <si>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</si>
  <si>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</si>
  <si>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</si>
  <si>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</si>
  <si>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</si>
  <si>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</si>
  <si>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</si>
  <si>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</si>
  <si>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</si>
  <si>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</si>
  <si>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</si>
  <si>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</si>
  <si>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</si>
  <si>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</si>
  <si>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</si>
  <si>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</si>
  <si>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</si>
  <si>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</si>
  <si>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</si>
  <si>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</si>
  <si>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</si>
  <si>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</si>
  <si>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</si>
  <si>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</si>
  <si>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</si>
  <si>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</si>
  <si>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</si>
  <si>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</si>
  <si>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</si>
  <si>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</si>
  <si>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</si>
  <si>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</si>
  <si>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</si>
  <si>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</si>
  <si>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</si>
  <si>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</si>
  <si>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</si>
  <si>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</si>
  <si>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</si>
  <si>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</si>
  <si>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</si>
  <si>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</si>
  <si>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</si>
  <si>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</si>
  <si>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</si>
  <si>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</si>
  <si>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</si>
  <si>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</si>
  <si>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</si>
  <si>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</si>
  <si>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</si>
  <si>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</si>
  <si>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</si>
  <si>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</si>
  <si>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</si>
  <si>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</si>
  <si>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</si>
  <si>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</si>
  <si>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</si>
  <si>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</si>
  <si>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</si>
  <si>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</si>
  <si>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</si>
  <si>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</si>
  <si>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</si>
  <si>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</si>
  <si>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</si>
  <si>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</si>
  <si>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</si>
  <si>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</si>
  <si>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</si>
  <si>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</si>
  <si>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</si>
  <si>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</si>
  <si>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</si>
  <si>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</si>
  <si>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</si>
  <si>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</si>
  <si>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</si>
  <si>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</si>
  <si>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</si>
  <si>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</si>
  <si>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</si>
  <si>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</si>
  <si>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</si>
  <si>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</si>
  <si>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</si>
  <si>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</si>
  <si>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</si>
  <si>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</si>
  <si>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</si>
  <si>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</si>
  <si>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</si>
  <si>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</si>
  <si>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</si>
  <si>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</si>
  <si>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</si>
  <si>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</si>
  <si>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</si>
  <si>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</si>
  <si>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</si>
  <si>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</si>
  <si>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</si>
  <si>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</si>
  <si>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</si>
  <si>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</si>
  <si>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</si>
  <si>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</si>
  <si>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</si>
  <si>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</si>
  <si>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</si>
  <si>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</si>
  <si>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</si>
  <si>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</si>
  <si>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</si>
  <si>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</si>
  <si>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</si>
  <si>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</si>
  <si>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</si>
  <si>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</si>
  <si>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</si>
  <si>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</si>
  <si>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</si>
  <si>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</si>
  <si>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</si>
  <si>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</si>
  <si>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</si>
  <si>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</si>
  <si>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</si>
  <si>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</si>
  <si>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</si>
  <si>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</si>
  <si>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</si>
  <si>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</si>
  <si>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</si>
  <si>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</si>
  <si>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</si>
  <si>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</si>
  <si>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</si>
  <si>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</si>
  <si>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</si>
  <si>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</si>
  <si>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</si>
  <si>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</si>
  <si>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</si>
  <si>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</si>
  <si>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</si>
  <si>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</si>
  <si>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</si>
  <si>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</si>
  <si>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</si>
  <si>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</si>
  <si>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</si>
  <si>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</si>
  <si>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</si>
  <si>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</si>
  <si>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</si>
  <si>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</si>
  <si>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</si>
  <si>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</si>
  <si>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</si>
  <si>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</si>
  <si>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</si>
  <si>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</si>
  <si>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</si>
  <si>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</si>
  <si>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</si>
  <si>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</si>
  <si>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</si>
  <si>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</si>
  <si>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</si>
  <si>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</si>
  <si>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</si>
  <si>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</si>
  <si>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</si>
  <si>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</si>
  <si>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</si>
  <si>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</si>
  <si>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</si>
  <si>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</si>
  <si>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</si>
  <si>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</si>
  <si>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</si>
  <si>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</si>
  <si>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</si>
  <si>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</si>
  <si>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</si>
  <si>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</si>
  <si>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</si>
  <si>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</si>
  <si>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</si>
  <si>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</si>
  <si>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</si>
  <si>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</si>
  <si>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</si>
  <si>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</si>
  <si>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</si>
  <si>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</si>
  <si>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</si>
  <si>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</si>
  <si>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</si>
  <si>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</si>
  <si>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</si>
  <si>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</si>
  <si>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</si>
  <si>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</si>
  <si>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</si>
  <si>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</si>
  <si>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</si>
  <si>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</si>
  <si>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</si>
  <si>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</si>
  <si>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</si>
  <si>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</si>
  <si>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</si>
  <si>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</si>
  <si>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</si>
  <si>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</si>
  <si>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</si>
  <si>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</si>
  <si>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</si>
  <si>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</si>
  <si>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</si>
  <si>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</si>
  <si>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</si>
  <si>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</si>
  <si>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</si>
  <si>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</si>
  <si>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</si>
  <si>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</si>
  <si>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</si>
  <si>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</si>
  <si>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</si>
  <si>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</si>
  <si>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</si>
  <si>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</si>
  <si>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</si>
  <si>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</si>
  <si>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</si>
  <si>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</si>
  <si>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</si>
  <si>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</si>
  <si>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</si>
  <si>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</si>
  <si>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</si>
  <si>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</si>
  <si>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</si>
  <si>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</si>
  <si>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</si>
  <si>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</si>
  <si>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</si>
  <si>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</si>
  <si>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</si>
  <si>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</si>
  <si>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</si>
  <si>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</si>
  <si>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</si>
  <si>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</si>
  <si>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</si>
  <si>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</si>
  <si>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</si>
  <si>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</si>
  <si>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</si>
  <si>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</si>
  <si>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</si>
  <si>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</si>
  <si>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</si>
  <si>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</si>
  <si>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</si>
  <si>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</si>
  <si>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</si>
  <si>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</si>
  <si>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</si>
  <si>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</si>
  <si>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</si>
  <si>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</si>
  <si>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</si>
  <si>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</si>
  <si>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</si>
  <si>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</si>
  <si>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</si>
  <si>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</si>
  <si>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</si>
  <si>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</si>
  <si>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</si>
  <si>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</si>
  <si>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</si>
  <si>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</si>
  <si>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</si>
  <si>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</si>
  <si>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</si>
  <si>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</si>
  <si>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</si>
  <si>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</si>
  <si>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</si>
  <si>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</si>
  <si>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</si>
  <si>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</si>
  <si>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</si>
  <si>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</si>
  <si>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</si>
  <si>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</si>
  <si>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</si>
  <si>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</si>
  <si>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</si>
  <si>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</si>
  <si>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</si>
  <si>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</si>
  <si>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</si>
  <si>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</si>
  <si>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</si>
  <si>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</si>
  <si>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</si>
  <si>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</si>
  <si>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</si>
  <si>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</si>
  <si>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</si>
  <si>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</si>
  <si>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</si>
  <si>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</si>
  <si>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</si>
  <si>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</si>
  <si>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</si>
  <si>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</si>
  <si>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</si>
  <si>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</si>
  <si>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</si>
  <si>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</si>
  <si>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</si>
  <si>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</si>
  <si>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</si>
  <si>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</si>
  <si>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</si>
  <si>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</si>
  <si>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</si>
  <si>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</si>
  <si>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</si>
  <si>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</si>
  <si>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</si>
  <si>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</si>
  <si>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</si>
  <si>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</si>
  <si>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</si>
  <si>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</si>
  <si>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</si>
  <si>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</si>
  <si>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</si>
  <si>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</si>
  <si>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</si>
  <si>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</si>
  <si>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</si>
  <si>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</si>
  <si>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</si>
  <si>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</si>
  <si>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</si>
  <si>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</si>
  <si>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</si>
  <si>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</si>
  <si>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</si>
  <si>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</si>
  <si>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</si>
  <si>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</si>
  <si>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</si>
  <si>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</si>
  <si>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</si>
  <si>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</si>
  <si>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</si>
  <si>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</si>
  <si>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</si>
  <si>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</si>
  <si>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</si>
  <si>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</si>
  <si>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</si>
  <si>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</si>
  <si>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</si>
  <si>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</si>
  <si>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</si>
  <si>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</si>
  <si>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</si>
  <si>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</si>
  <si>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</si>
  <si>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</si>
  <si>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</si>
  <si>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</si>
  <si>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</si>
  <si>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</si>
  <si>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</si>
  <si>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</si>
  <si>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</si>
  <si>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</si>
  <si>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</si>
  <si>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</si>
  <si>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</si>
  <si>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</si>
  <si>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</si>
  <si>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</si>
  <si>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</si>
  <si>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</si>
  <si>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</si>
  <si>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</si>
  <si>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</si>
  <si>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</si>
  <si>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</si>
  <si>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</si>
  <si>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</si>
  <si>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</si>
  <si>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</si>
  <si>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</si>
  <si>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</si>
  <si>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</si>
  <si>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</si>
  <si>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</si>
  <si>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</si>
  <si>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</si>
  <si>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</si>
  <si>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</si>
  <si>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</si>
  <si>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</si>
  <si>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</si>
  <si>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</si>
  <si>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</si>
  <si>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</si>
  <si>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</si>
  <si>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</si>
  <si>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</si>
  <si>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</si>
  <si>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</si>
  <si>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</si>
  <si>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</si>
  <si>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</si>
  <si>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</si>
  <si>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</si>
  <si>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</si>
  <si>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</si>
  <si>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</si>
  <si>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</si>
  <si>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</si>
  <si>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</si>
  <si>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</si>
  <si>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</si>
  <si>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</si>
  <si>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</si>
  <si>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</si>
  <si>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</si>
  <si>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</si>
  <si>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</si>
  <si>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</si>
  <si>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</si>
  <si>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</si>
  <si>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</si>
  <si>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</si>
  <si>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</si>
  <si>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</si>
  <si>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</si>
  <si>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</si>
  <si>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</si>
  <si>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</si>
  <si>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</si>
  <si>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</si>
  <si>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</si>
  <si>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</si>
  <si>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</si>
  <si>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</si>
  <si>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</si>
  <si>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</si>
  <si>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</si>
  <si>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</si>
  <si>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</si>
  <si>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</si>
  <si>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</si>
  <si>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</si>
  <si>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</si>
  <si>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</si>
  <si>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</si>
  <si>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</si>
  <si>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</si>
  <si>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</si>
  <si>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</si>
  <si>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</si>
  <si>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</si>
  <si>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</si>
  <si>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</si>
  <si>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</si>
  <si>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</si>
  <si>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</si>
  <si>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</si>
  <si>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</si>
  <si>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</si>
  <si>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</si>
  <si>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</si>
  <si>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</si>
  <si>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</si>
  <si>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</si>
  <si>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</si>
  <si>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</si>
  <si>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</si>
  <si>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</si>
  <si>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</si>
  <si>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</si>
  <si>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</si>
  <si>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</si>
  <si>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</si>
  <si>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</si>
  <si>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</si>
  <si>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</si>
  <si>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</si>
  <si>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</si>
  <si>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</si>
  <si>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</si>
  <si>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</si>
  <si>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</si>
  <si>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</si>
  <si>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</si>
  <si>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</si>
  <si>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</si>
  <si>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</si>
  <si>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</si>
  <si>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</si>
  <si>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</si>
  <si>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</si>
  <si>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</si>
  <si>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</si>
  <si>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</si>
  <si>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</si>
  <si>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</si>
  <si>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</si>
  <si>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</si>
  <si>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</si>
  <si>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</si>
  <si>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</si>
  <si>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</si>
  <si>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</si>
  <si>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</si>
  <si>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</si>
  <si>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</si>
  <si>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</si>
  <si>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</si>
  <si>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</si>
  <si>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</si>
  <si>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</si>
  <si>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</si>
  <si>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</si>
  <si>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</si>
  <si>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</si>
  <si>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</si>
  <si>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</si>
  <si>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</si>
  <si>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</si>
  <si>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</si>
  <si>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</si>
  <si>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</si>
  <si>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</si>
  <si>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</si>
  <si>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</si>
  <si>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</si>
  <si>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</si>
  <si>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</si>
  <si>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</si>
  <si>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</si>
  <si>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</si>
  <si>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</si>
  <si>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</si>
  <si>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</si>
  <si>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</si>
  <si>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</si>
  <si>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</si>
  <si>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</si>
  <si>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</si>
  <si>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</si>
  <si>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</si>
  <si>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</si>
  <si>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</si>
  <si>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</si>
  <si>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</si>
  <si>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</si>
  <si>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</si>
  <si>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</si>
  <si>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</si>
  <si>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</si>
  <si>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</si>
  <si>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</si>
  <si>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</si>
  <si>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</si>
  <si>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</si>
  <si>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</si>
  <si>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</si>
  <si>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</si>
  <si>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</si>
  <si>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</si>
  <si>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</si>
  <si>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</si>
  <si>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</si>
  <si>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</si>
  <si>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</si>
  <si>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</si>
  <si>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</si>
  <si>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</si>
  <si>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</si>
  <si>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</si>
  <si>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</si>
  <si>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</si>
  <si>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</si>
  <si>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</si>
  <si>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</si>
  <si>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</si>
  <si>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</si>
  <si>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</si>
  <si>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</si>
  <si>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</si>
  <si>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</si>
  <si>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</si>
  <si>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</si>
  <si>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</si>
  <si>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</si>
  <si>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</si>
  <si>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</si>
  <si>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</si>
  <si>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</si>
  <si>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</si>
  <si>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</si>
  <si>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</si>
  <si>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</si>
  <si>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</si>
  <si>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</si>
  <si>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</si>
  <si>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</si>
  <si>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</si>
  <si>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</si>
  <si>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</si>
  <si>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</si>
  <si>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</si>
  <si>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</si>
  <si>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</si>
  <si>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</si>
  <si>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</si>
  <si>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</si>
  <si>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</si>
  <si>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</si>
  <si>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</si>
  <si>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</si>
  <si>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</si>
  <si>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</si>
  <si>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</si>
  <si>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</si>
  <si>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</si>
  <si>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</si>
  <si>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</si>
  <si>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</si>
  <si>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</si>
  <si>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</si>
  <si>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</si>
  <si>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</si>
  <si>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</si>
  <si>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</si>
  <si>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</si>
  <si>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</si>
  <si>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</si>
  <si>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</si>
  <si>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</si>
  <si>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</si>
  <si>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</si>
  <si>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</si>
  <si>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</si>
  <si>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</si>
  <si>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</si>
  <si>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</si>
  <si>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</si>
  <si>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</si>
  <si>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</si>
  <si>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</si>
  <si>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</si>
  <si>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</si>
  <si>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</si>
  <si>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</si>
  <si>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</si>
  <si>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</si>
  <si>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</si>
  <si>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</si>
  <si>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</si>
  <si>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</si>
  <si>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</si>
  <si>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</si>
  <si>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</si>
  <si>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</si>
  <si>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</si>
  <si>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</si>
  <si>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</si>
  <si>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</si>
  <si>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</si>
  <si>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</si>
  <si>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</si>
  <si>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</si>
  <si>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</si>
  <si>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</si>
  <si>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</si>
  <si>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</si>
  <si>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</si>
  <si>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</si>
  <si>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</si>
  <si>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</si>
  <si>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</si>
  <si>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</si>
  <si>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</si>
  <si>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</si>
  <si>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</si>
  <si>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</si>
  <si>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</si>
  <si>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</si>
  <si>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</si>
  <si>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</si>
  <si>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</si>
  <si>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</si>
  <si>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</si>
  <si>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</si>
  <si>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</si>
  <si>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</si>
  <si>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</si>
  <si>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</si>
  <si>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</si>
  <si>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</si>
  <si>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</si>
  <si>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</si>
  <si>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</si>
  <si>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</si>
  <si>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</si>
  <si>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</si>
  <si>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</si>
  <si>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</si>
  <si>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</si>
  <si>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</si>
  <si>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</si>
  <si>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</si>
  <si>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</si>
  <si>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</si>
  <si>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</si>
  <si>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</si>
  <si>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</si>
  <si>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</si>
  <si>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</si>
  <si>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</si>
  <si>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</si>
  <si>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</si>
  <si>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</si>
  <si>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</si>
  <si>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</si>
  <si>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</si>
  <si>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</si>
  <si>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</si>
  <si>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</si>
  <si>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</si>
  <si>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</si>
  <si>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</si>
  <si>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</si>
  <si>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</si>
  <si>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</si>
  <si>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</si>
  <si>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</si>
  <si>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</si>
  <si>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</si>
  <si>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</si>
  <si>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</si>
  <si>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</si>
  <si>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</si>
  <si>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</si>
  <si>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</si>
  <si>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</si>
  <si>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</si>
  <si>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</si>
  <si>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</si>
  <si>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</si>
  <si>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</si>
  <si>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</si>
  <si>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</si>
  <si>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</si>
  <si>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</si>
  <si>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</si>
  <si>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</si>
  <si>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</si>
  <si>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</si>
  <si>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</si>
  <si>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</si>
  <si>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</si>
  <si>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</si>
  <si>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</si>
  <si>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</si>
  <si>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</si>
  <si>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</si>
  <si>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</si>
  <si>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</si>
  <si>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</si>
  <si>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</si>
  <si>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</si>
  <si>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</si>
  <si>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</si>
  <si>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</si>
  <si>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</si>
  <si>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</si>
  <si>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</si>
  <si>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</si>
  <si>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</si>
  <si>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</si>
  <si>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</si>
  <si>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</si>
  <si>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</si>
  <si>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</si>
  <si>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</si>
  <si>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</si>
  <si>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</si>
  <si>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</si>
  <si>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</si>
  <si>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</si>
  <si>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</si>
  <si>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</si>
  <si>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</si>
  <si>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</si>
  <si>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</si>
  <si>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</si>
  <si>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</si>
  <si>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</si>
  <si>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</si>
  <si>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</si>
  <si>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</si>
  <si>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</si>
  <si>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</si>
  <si>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</si>
  <si>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</si>
  <si>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</si>
  <si>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</si>
  <si>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</si>
  <si>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</si>
  <si>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</si>
  <si>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</si>
  <si>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</si>
  <si>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</si>
  <si>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</si>
  <si>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</si>
  <si>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</si>
  <si>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</si>
  <si>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</si>
  <si>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</si>
  <si>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</si>
  <si>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</si>
  <si>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</si>
  <si>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</si>
  <si>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</si>
  <si>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</si>
  <si>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</si>
  <si>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</si>
  <si>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</si>
  <si>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</si>
  <si>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</si>
  <si>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</si>
  <si>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</si>
  <si>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</si>
  <si>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</si>
  <si>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</si>
  <si>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</si>
  <si>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</si>
  <si>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</si>
  <si>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</si>
  <si>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</si>
  <si>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</si>
  <si>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</si>
  <si>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</si>
  <si>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</si>
  <si>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</si>
  <si>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</si>
  <si>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</si>
  <si>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</si>
  <si>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</si>
  <si>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</si>
  <si>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</si>
  <si>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</si>
  <si>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</si>
  <si>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</si>
  <si>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</si>
  <si>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</si>
  <si>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</si>
  <si>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</si>
  <si>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</si>
  <si>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</si>
  <si>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</si>
  <si>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</si>
  <si>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</si>
  <si>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</si>
  <si>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</si>
  <si>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</si>
  <si>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</si>
  <si>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</si>
  <si>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</si>
  <si>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</si>
  <si>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</si>
  <si>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</si>
  <si>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</si>
  <si>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</si>
  <si>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</si>
  <si>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</si>
  <si>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</si>
  <si>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</si>
  <si>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</si>
  <si>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</si>
  <si>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</si>
  <si>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</si>
  <si>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</si>
  <si>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</si>
  <si>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</si>
  <si>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</si>
  <si>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</si>
  <si>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</si>
  <si>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</si>
  <si>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</si>
  <si>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</si>
  <si>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</si>
  <si>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</si>
  <si>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</si>
  <si>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</si>
  <si>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</si>
  <si>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</si>
  <si>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</si>
  <si>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</si>
  <si>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</si>
  <si>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</si>
  <si>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</si>
  <si>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</si>
  <si>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</si>
  <si>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</si>
  <si>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</si>
  <si>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</si>
  <si>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</si>
  <si>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</si>
  <si>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</si>
  <si>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</si>
  <si>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</si>
  <si>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</si>
  <si>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</si>
  <si>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</si>
  <si>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</si>
  <si>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</si>
  <si>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</si>
  <si>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</si>
  <si>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</si>
  <si>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</si>
  <si>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</si>
  <si>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</si>
  <si>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</si>
  <si>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</si>
  <si>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</si>
  <si>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</si>
  <si>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</si>
  <si>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</si>
  <si>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</si>
  <si>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</si>
  <si>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</si>
  <si>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</si>
  <si>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</si>
  <si>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</si>
  <si>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</si>
  <si>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</si>
  <si>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</si>
  <si>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</si>
  <si>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</si>
  <si>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</si>
  <si>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</si>
  <si>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</si>
  <si>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</si>
  <si>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</si>
  <si>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</si>
  <si>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</si>
  <si>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</si>
  <si>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</si>
  <si>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</si>
  <si>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</si>
  <si>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</si>
  <si>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</si>
  <si>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</si>
  <si>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</si>
  <si>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</si>
  <si>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</si>
  <si>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</si>
  <si>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</si>
  <si>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</si>
  <si>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</si>
  <si>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</si>
  <si>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</si>
  <si>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</si>
  <si>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</si>
  <si>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</si>
  <si>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</si>
  <si>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</si>
  <si>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</si>
  <si>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</si>
  <si>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</si>
  <si>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</si>
  <si>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</si>
  <si>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</si>
  <si>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</si>
  <si>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</si>
  <si>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</si>
  <si>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</si>
  <si>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</si>
  <si>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</si>
  <si>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</si>
  <si>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</si>
  <si>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</si>
  <si>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</si>
  <si>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</si>
  <si>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</si>
  <si>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</si>
  <si>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</si>
  <si>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</si>
  <si>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</si>
  <si>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</si>
  <si>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</si>
  <si>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</si>
  <si>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</si>
  <si>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</si>
  <si>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</si>
  <si>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</si>
  <si>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</si>
  <si>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</si>
  <si>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</si>
  <si>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</si>
  <si>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</si>
  <si>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</si>
  <si>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</si>
  <si>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</si>
  <si>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</si>
  <si>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</si>
  <si>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</si>
  <si>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</si>
  <si>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</si>
  <si>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</si>
  <si>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</si>
  <si>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</si>
  <si>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</si>
  <si>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</si>
  <si>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</si>
  <si>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</si>
  <si>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</si>
  <si>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</si>
  <si>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</si>
  <si>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</si>
  <si>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</si>
  <si>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</si>
  <si>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</si>
  <si>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</si>
  <si>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</si>
  <si>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</si>
  <si>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</si>
  <si>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</si>
  <si>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</si>
  <si>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</si>
  <si>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</si>
  <si>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</si>
  <si>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</si>
  <si>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</si>
  <si>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</si>
  <si>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</si>
  <si>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</si>
  <si>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</si>
  <si>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</si>
  <si>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</si>
  <si>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</si>
  <si>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</si>
  <si>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</si>
  <si>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</si>
  <si>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</si>
  <si>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</si>
  <si>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</si>
  <si>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</si>
  <si>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</si>
  <si>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</si>
  <si>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</si>
  <si>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</si>
  <si>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</si>
  <si>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</si>
  <si>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</si>
  <si>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</si>
  <si>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</si>
  <si>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</si>
  <si>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</si>
  <si>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</si>
  <si>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</si>
  <si>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</si>
  <si>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</si>
  <si>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</si>
  <si>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</si>
  <si>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</si>
  <si>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</si>
  <si>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</si>
  <si>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</si>
  <si>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</si>
  <si>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</si>
  <si>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</si>
  <si>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</si>
  <si>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</si>
  <si>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</si>
  <si>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</si>
  <si>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</si>
  <si>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</si>
  <si>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</si>
  <si>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</si>
  <si>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</si>
  <si>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</si>
  <si>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</si>
  <si>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</si>
  <si>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</si>
  <si>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</si>
  <si>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</si>
  <si>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</si>
  <si>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</si>
  <si>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</si>
  <si>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</si>
  <si>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</si>
  <si>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</si>
  <si>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</si>
  <si>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</si>
  <si>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</si>
  <si>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</si>
  <si>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</si>
  <si>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</si>
  <si>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</si>
  <si>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</si>
  <si>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</si>
  <si>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</si>
  <si>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</si>
  <si>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</si>
  <si>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</si>
  <si>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</si>
  <si>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</si>
  <si>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</si>
  <si>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</si>
  <si>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</si>
  <si>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</si>
  <si>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</si>
  <si>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</si>
  <si>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</si>
  <si>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</si>
  <si>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</si>
  <si>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</si>
  <si>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</si>
  <si>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</si>
  <si>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</si>
  <si>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</si>
  <si>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</si>
  <si>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</si>
  <si>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</si>
  <si>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</si>
  <si>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</si>
  <si>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</si>
  <si>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</si>
  <si>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</si>
  <si>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</si>
  <si>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</si>
  <si>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</si>
  <si>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</si>
  <si>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</si>
  <si>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</si>
  <si>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</si>
  <si>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</si>
  <si>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</si>
  <si>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</si>
  <si>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</si>
  <si>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</si>
  <si>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</si>
  <si>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</si>
  <si>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</si>
  <si>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</si>
  <si>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</si>
  <si>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</si>
  <si>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</si>
  <si>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</si>
  <si>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</si>
  <si>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</si>
  <si>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</si>
  <si>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</si>
  <si>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</si>
  <si>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</si>
  <si>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</si>
  <si>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</si>
  <si>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</si>
  <si>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</si>
  <si>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</si>
  <si>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</si>
  <si>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</si>
  <si>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</si>
  <si>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</si>
  <si>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</si>
  <si>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</si>
  <si>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</si>
  <si>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</si>
  <si>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</si>
  <si>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</si>
  <si>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</si>
  <si>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</si>
  <si>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</si>
  <si>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</si>
  <si>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</si>
  <si>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</si>
  <si>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</si>
  <si>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</si>
  <si>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</si>
  <si>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</si>
  <si>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</si>
  <si>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</si>
  <si>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</si>
  <si>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</si>
  <si>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</si>
  <si>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</si>
  <si>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</si>
  <si>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</si>
  <si>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</si>
  <si>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</si>
  <si>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</si>
  <si>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</si>
  <si>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</si>
  <si>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</si>
  <si>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</si>
  <si>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</si>
  <si>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</si>
  <si>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</si>
  <si>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</si>
  <si>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</si>
  <si>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</si>
  <si>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</si>
  <si>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</si>
  <si>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</si>
  <si>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</si>
  <si>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</si>
  <si>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</si>
  <si>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</si>
  <si>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</si>
  <si>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</si>
  <si>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</si>
  <si>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</si>
  <si>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</si>
  <si>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</si>
  <si>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</si>
  <si>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</si>
  <si>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</si>
  <si>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</si>
  <si>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</si>
  <si>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</si>
  <si>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</si>
  <si>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</si>
  <si>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</si>
  <si>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</si>
  <si>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</si>
  <si>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</si>
  <si>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</si>
  <si>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</si>
  <si>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</si>
  <si>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</si>
  <si>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</si>
  <si>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</si>
  <si>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</si>
  <si>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</si>
  <si>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</si>
  <si>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</si>
  <si>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</si>
  <si>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</si>
  <si>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</si>
  <si>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</si>
  <si>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</si>
  <si>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</si>
  <si>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</si>
  <si>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</si>
  <si>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</si>
  <si>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</si>
  <si>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</si>
  <si>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</si>
  <si>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</si>
  <si>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</si>
  <si>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</si>
  <si>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</si>
  <si>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</si>
  <si>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</si>
  <si>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</si>
  <si>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</si>
  <si>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</si>
  <si>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</si>
  <si>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</si>
  <si>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</si>
  <si>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</si>
  <si>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</si>
  <si>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</si>
  <si>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</si>
  <si>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</si>
  <si>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</si>
  <si>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</si>
  <si>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</si>
  <si>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</si>
  <si>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</si>
  <si>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</si>
  <si>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</si>
  <si>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</si>
  <si>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</si>
  <si>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</si>
  <si>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</si>
  <si>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</si>
  <si>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</si>
  <si>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</si>
  <si>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</si>
  <si>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</si>
  <si>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</si>
  <si>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</si>
  <si>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</si>
  <si>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</si>
  <si>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</si>
  <si>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</si>
  <si>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</si>
  <si>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</si>
  <si>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</si>
  <si>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</si>
  <si>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</si>
  <si>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</si>
  <si>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</si>
  <si>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</si>
  <si>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</si>
  <si>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</si>
  <si>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</si>
  <si>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</si>
  <si>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</si>
  <si>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</si>
  <si>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</si>
  <si>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</si>
  <si>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</si>
  <si>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</si>
  <si>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</si>
  <si>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</si>
  <si>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</si>
  <si>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</si>
  <si>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</si>
  <si>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</si>
  <si>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</si>
  <si>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</si>
  <si>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</si>
  <si>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</si>
  <si>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</si>
  <si>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</si>
  <si>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</si>
  <si>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</si>
  <si>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</si>
  <si>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</si>
  <si>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</si>
  <si>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</si>
  <si>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</si>
  <si>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</si>
  <si>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</si>
  <si>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</si>
  <si>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</si>
  <si>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</si>
  <si>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</si>
  <si>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</si>
  <si>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</si>
  <si>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</si>
  <si>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</si>
  <si>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</si>
  <si>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</si>
  <si>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</si>
  <si>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</si>
  <si>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</si>
  <si>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</si>
  <si>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</si>
  <si>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</si>
  <si>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</si>
  <si>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</si>
  <si>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</si>
  <si>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</si>
  <si>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</si>
  <si>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</si>
  <si>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</si>
  <si>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</si>
  <si>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</si>
  <si>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</si>
  <si>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</si>
  <si>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</si>
  <si>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</si>
  <si>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</si>
  <si>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</si>
  <si>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</si>
  <si>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</si>
  <si>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</si>
  <si>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</si>
  <si>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</si>
  <si>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</si>
  <si>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</si>
  <si>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</si>
  <si>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</si>
  <si>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</si>
  <si>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</si>
  <si>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</si>
  <si>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</si>
  <si>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</si>
  <si>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</si>
  <si>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</si>
  <si>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</si>
  <si>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</si>
  <si>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</si>
  <si>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</si>
  <si>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</si>
  <si>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</si>
  <si>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</si>
  <si>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</si>
  <si>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</si>
  <si>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</si>
  <si>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</si>
  <si>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</si>
  <si>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</si>
  <si>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</si>
  <si>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</si>
  <si>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</si>
  <si>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</si>
  <si>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</si>
  <si>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</si>
  <si>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</si>
  <si>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</si>
  <si>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</si>
  <si>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</si>
  <si>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</si>
  <si>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</si>
  <si>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</si>
  <si>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</si>
  <si>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</si>
  <si>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</si>
  <si>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</si>
  <si>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</si>
  <si>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</si>
  <si>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</si>
  <si>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</si>
  <si>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</si>
  <si>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</si>
  <si>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</si>
  <si>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</si>
  <si>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</si>
  <si>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</si>
  <si>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</si>
  <si>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</si>
  <si>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</si>
  <si>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</si>
  <si>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</si>
  <si>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</si>
  <si>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</si>
  <si>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</si>
  <si>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</si>
  <si>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</si>
  <si>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</si>
  <si>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</si>
  <si>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</si>
  <si>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</si>
  <si>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</si>
  <si>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</si>
  <si>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</si>
  <si>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</si>
  <si>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</si>
  <si>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</si>
  <si>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</si>
  <si>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</si>
  <si>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</si>
  <si>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</si>
  <si>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</si>
  <si>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</si>
  <si>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</si>
  <si>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</si>
  <si>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</si>
  <si>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</si>
  <si>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</si>
  <si>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</si>
  <si>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</si>
  <si>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</si>
  <si>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</si>
  <si>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</si>
  <si>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</si>
  <si>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</si>
  <si>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</si>
  <si>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</si>
  <si>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</si>
  <si>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</si>
  <si>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</si>
  <si>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</si>
  <si>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</si>
  <si>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</si>
  <si>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</si>
  <si>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</si>
  <si>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</si>
  <si>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</si>
  <si>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</si>
  <si>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</si>
  <si>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</si>
  <si>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</si>
  <si>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</si>
  <si>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</si>
  <si>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</si>
  <si>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</si>
  <si>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</si>
  <si>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</si>
  <si>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</si>
  <si>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</si>
  <si>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</si>
  <si>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</si>
  <si>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</si>
  <si>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</si>
  <si>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</si>
  <si>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</si>
  <si>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</si>
  <si>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</si>
  <si>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</si>
  <si>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</si>
  <si>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</si>
  <si>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</si>
  <si>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</si>
  <si>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</si>
  <si>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</si>
  <si>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</si>
  <si>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</si>
  <si>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</si>
  <si>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</si>
  <si>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</si>
  <si>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</si>
  <si>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</si>
  <si>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</si>
  <si>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</si>
  <si>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</si>
  <si>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</si>
  <si>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</si>
  <si>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</si>
  <si>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</si>
  <si>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</si>
  <si>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</si>
  <si>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</si>
  <si>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</si>
  <si>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</si>
  <si>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</si>
  <si>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</si>
  <si>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</si>
  <si>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</si>
  <si>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</si>
  <si>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</si>
  <si>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</si>
  <si>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</si>
  <si>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</si>
  <si>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</si>
  <si>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</si>
  <si>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</si>
  <si>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</si>
  <si>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</si>
  <si>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</si>
  <si>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</si>
  <si>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</si>
  <si>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</si>
  <si>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</si>
  <si>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</si>
  <si>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</si>
  <si>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</si>
  <si>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</si>
  <si>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</si>
  <si>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</si>
  <si>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</si>
  <si>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</si>
  <si>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</si>
  <si>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</si>
  <si>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</si>
  <si>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</si>
  <si>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</si>
  <si>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</si>
  <si>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</si>
  <si>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</si>
  <si>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</si>
  <si>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</si>
  <si>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</si>
  <si>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</si>
  <si>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</si>
  <si>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</si>
  <si>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</si>
  <si>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</si>
  <si>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</si>
  <si>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</si>
  <si>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</si>
  <si>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</si>
  <si>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</si>
  <si>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</si>
  <si>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</si>
  <si>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</si>
  <si>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</si>
  <si>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</si>
  <si>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</si>
  <si>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</si>
  <si>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</si>
  <si>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</si>
  <si>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</si>
  <si>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</si>
  <si>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</si>
  <si>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</si>
  <si>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</si>
  <si>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</si>
  <si>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</si>
  <si>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</si>
  <si>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</si>
  <si>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</si>
  <si>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</si>
  <si>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</si>
  <si>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</si>
  <si>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</si>
  <si>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</si>
  <si>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</si>
  <si>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</si>
  <si>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</si>
  <si>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</si>
  <si>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</si>
  <si>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</si>
  <si>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</si>
  <si>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</si>
  <si>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</si>
  <si>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</si>
  <si>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</si>
  <si>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</si>
  <si>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</si>
  <si>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</si>
  <si>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</si>
  <si>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</si>
  <si>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</si>
  <si>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</si>
  <si>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</si>
  <si>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</si>
  <si>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</si>
  <si>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</si>
  <si>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</si>
  <si>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</si>
  <si>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</si>
  <si>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</si>
  <si>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</si>
  <si>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</si>
  <si>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</si>
  <si>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</si>
  <si>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</si>
  <si>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</si>
  <si>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</si>
  <si>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</si>
  <si>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</si>
  <si>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</si>
  <si>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</si>
  <si>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</si>
  <si>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</si>
  <si>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</si>
  <si>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</si>
  <si>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</si>
  <si>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</si>
  <si>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</si>
  <si>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</si>
  <si>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</si>
  <si>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</si>
  <si>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</si>
  <si>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</si>
  <si>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</si>
  <si>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</si>
  <si>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</si>
  <si>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</si>
  <si>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</si>
  <si>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</si>
  <si>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</si>
  <si>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</si>
  <si>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</si>
  <si>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</si>
  <si>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</si>
  <si>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</si>
  <si>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</si>
  <si>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</si>
  <si>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</si>
  <si>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</si>
  <si>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</si>
  <si>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</si>
  <si>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</si>
  <si>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</si>
  <si>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</si>
  <si>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</si>
  <si>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</si>
  <si>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</si>
  <si>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</si>
  <si>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</si>
  <si>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</si>
  <si>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</si>
  <si>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</si>
  <si>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</si>
  <si>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</si>
  <si>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</si>
  <si>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</si>
  <si>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</si>
  <si>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</si>
  <si>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</si>
  <si>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</si>
  <si>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</si>
  <si>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</si>
  <si>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</si>
  <si>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</si>
  <si>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</si>
  <si>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</si>
  <si>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</si>
  <si>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</si>
  <si>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</si>
  <si>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</si>
  <si>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</si>
  <si>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</si>
  <si>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</si>
  <si>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</si>
  <si>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</si>
  <si>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</si>
  <si>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</si>
  <si>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</si>
  <si>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</si>
  <si>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</si>
  <si>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</si>
  <si>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</si>
  <si>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</si>
  <si>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</si>
  <si>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</si>
  <si>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</si>
  <si>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</si>
  <si>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</si>
  <si>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</si>
  <si>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</si>
  <si>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</si>
  <si>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</si>
  <si>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</si>
  <si>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</si>
  <si>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</si>
  <si>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</si>
  <si>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</si>
  <si>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</si>
  <si>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</si>
  <si>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</si>
  <si>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</si>
  <si>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</si>
  <si>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</si>
  <si>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</si>
  <si>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</si>
  <si>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</si>
  <si>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</si>
  <si>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</si>
  <si>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</si>
  <si>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</si>
  <si>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</si>
  <si>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</si>
  <si>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</si>
  <si>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</si>
  <si>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</si>
  <si>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</si>
  <si>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</si>
  <si>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</si>
  <si>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</si>
  <si>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</si>
  <si>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</si>
  <si>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</si>
  <si>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</si>
  <si>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</si>
  <si>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</si>
  <si>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</si>
  <si>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</si>
  <si>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</si>
  <si>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</si>
  <si>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</si>
  <si>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</si>
  <si>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</si>
  <si>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</si>
  <si>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</si>
  <si>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</si>
  <si>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</si>
  <si>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</si>
  <si>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</si>
  <si>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</si>
  <si>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</si>
  <si>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</si>
  <si>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</si>
  <si>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</si>
  <si>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</si>
  <si>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</si>
  <si>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</si>
  <si>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</si>
  <si>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</si>
  <si>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</si>
  <si>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</si>
  <si>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</si>
  <si>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</si>
  <si>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</si>
  <si>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</si>
  <si>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</si>
  <si>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</si>
  <si>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</si>
  <si>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</si>
  <si>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</si>
  <si>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</si>
  <si>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</si>
  <si>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</si>
  <si>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</si>
  <si>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</si>
  <si>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</si>
  <si>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</si>
  <si>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</si>
  <si>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</si>
  <si>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</si>
  <si>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</si>
  <si>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</si>
  <si>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</si>
  <si>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</si>
  <si>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</si>
  <si>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</si>
  <si>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</si>
  <si>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</si>
  <si>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</si>
  <si>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</si>
  <si>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</si>
  <si>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</si>
  <si>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</si>
  <si>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</si>
  <si>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</si>
  <si>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</si>
  <si>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</si>
  <si>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</si>
  <si>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</si>
  <si>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</si>
  <si>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</si>
  <si>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</si>
  <si>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</si>
  <si>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</si>
  <si>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</si>
  <si>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</si>
  <si>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</si>
  <si>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</si>
  <si>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</si>
  <si>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</si>
  <si>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</si>
  <si>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</si>
  <si>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</si>
  <si>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</si>
  <si>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</si>
  <si>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</si>
  <si>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</si>
  <si>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</si>
  <si>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</si>
  <si>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</si>
  <si>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</si>
  <si>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</si>
  <si>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</si>
  <si>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</si>
  <si>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</si>
  <si>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</si>
  <si>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</si>
  <si>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</si>
  <si>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</si>
  <si>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</si>
  <si>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</si>
  <si>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</si>
  <si>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</si>
  <si>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</si>
  <si>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</si>
  <si>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</si>
  <si>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</si>
  <si>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</si>
  <si>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</si>
  <si>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</si>
  <si>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</si>
  <si>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</si>
  <si>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</si>
  <si>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</si>
  <si>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</si>
  <si>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</si>
  <si>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</si>
  <si>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</si>
  <si>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</si>
  <si>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</si>
  <si>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</si>
  <si>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</si>
  <si>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</si>
  <si>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</si>
  <si>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</si>
  <si>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</si>
  <si>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</si>
  <si>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</si>
  <si>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</si>
  <si>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</si>
  <si>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</si>
  <si>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</si>
  <si>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</si>
  <si>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</si>
  <si>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</si>
  <si>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</si>
  <si>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</si>
  <si>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</si>
  <si>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</si>
  <si>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</si>
  <si>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</si>
  <si>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</si>
  <si>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</si>
  <si>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</si>
  <si>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</si>
  <si>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</si>
  <si>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</si>
  <si>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</si>
  <si>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</si>
  <si>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</si>
  <si>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</si>
  <si>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</si>
  <si>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</si>
  <si>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</si>
  <si>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</si>
  <si>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</si>
  <si>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</si>
  <si>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</si>
  <si>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</si>
  <si>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</si>
  <si>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</si>
  <si>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</si>
  <si>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</si>
  <si>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</si>
  <si>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</si>
  <si>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</si>
  <si>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</si>
  <si>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</si>
  <si>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</si>
  <si>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</si>
  <si>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</si>
  <si>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</si>
  <si>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</si>
  <si>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</si>
  <si>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</si>
  <si>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</si>
  <si>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</si>
  <si>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</si>
  <si>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</si>
  <si>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</si>
  <si>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</si>
  <si>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</si>
  <si>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</si>
  <si>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</si>
  <si>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</si>
  <si>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</si>
  <si>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</si>
  <si>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</si>
  <si>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</si>
  <si>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</si>
  <si>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</si>
  <si>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</si>
  <si>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</si>
  <si>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</si>
  <si>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</si>
  <si>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</si>
  <si>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</si>
  <si>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</si>
  <si>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</si>
  <si>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</si>
  <si>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</si>
  <si>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</si>
  <si>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</si>
  <si>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</si>
  <si>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</si>
  <si>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</si>
  <si>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</si>
  <si>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</si>
  <si>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</si>
  <si>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</si>
  <si>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</si>
  <si>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</si>
  <si>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</si>
  <si>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</si>
  <si>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</si>
  <si>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</si>
  <si>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</si>
  <si>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</si>
  <si>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</si>
  <si>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</si>
  <si>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</si>
  <si>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</si>
  <si>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</si>
  <si>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</si>
  <si>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</si>
  <si>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</si>
  <si>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</si>
  <si>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</si>
  <si>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</si>
  <si>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</si>
  <si>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</si>
  <si>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</si>
  <si>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</si>
  <si>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</si>
  <si>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</si>
  <si>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</si>
  <si>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</si>
  <si>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</si>
  <si>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</si>
  <si>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</si>
  <si>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</si>
  <si>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</si>
  <si>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</si>
  <si>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</si>
  <si>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</si>
  <si>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</si>
  <si>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</si>
  <si>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</si>
  <si>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</si>
  <si>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</si>
  <si>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</si>
  <si>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</si>
  <si>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</si>
  <si>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</si>
  <si>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</si>
  <si>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</si>
  <si>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</si>
  <si>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</si>
  <si>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</si>
  <si>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</si>
  <si>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</si>
  <si>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</si>
  <si>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</si>
  <si>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</si>
  <si>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</si>
  <si>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</si>
  <si>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</si>
  <si>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</si>
  <si>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</si>
  <si>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</si>
  <si>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</si>
  <si>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</si>
  <si>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</si>
  <si>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</si>
  <si>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</si>
  <si>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</si>
  <si>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</si>
  <si>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</si>
  <si>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</si>
  <si>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</si>
  <si>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</si>
  <si>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</si>
  <si>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</si>
  <si>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</si>
  <si>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</si>
  <si>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</si>
  <si>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</si>
  <si>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</si>
  <si>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</si>
  <si>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</si>
  <si>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</si>
  <si>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</si>
  <si>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</si>
  <si>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</si>
  <si>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</si>
  <si>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</si>
  <si>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</si>
  <si>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</si>
  <si>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</si>
  <si>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</si>
  <si>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</si>
  <si>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</si>
  <si>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</si>
  <si>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</si>
  <si>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</si>
  <si>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</si>
  <si>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</si>
  <si>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</si>
  <si>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</si>
  <si>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</si>
  <si>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</si>
  <si>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</si>
  <si>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</si>
  <si>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</si>
  <si>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</si>
  <si>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</si>
  <si>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</si>
  <si>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</si>
  <si>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</si>
  <si>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</si>
  <si>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</si>
  <si>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</si>
  <si>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</si>
  <si>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</si>
  <si>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</si>
  <si>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</si>
  <si>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</si>
  <si>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</si>
  <si>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</si>
  <si>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</si>
  <si>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</si>
  <si>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</si>
  <si>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</si>
  <si>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</si>
  <si>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</si>
  <si>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</si>
  <si>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</si>
  <si>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</si>
  <si>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</si>
  <si>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</si>
  <si>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</si>
  <si>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</si>
  <si>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</si>
  <si>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</si>
  <si>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</si>
  <si>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</si>
  <si>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</si>
  <si>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</si>
  <si>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</si>
  <si>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</si>
  <si>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</si>
  <si>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</si>
  <si>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</si>
  <si>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</si>
  <si>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</si>
  <si>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</si>
  <si>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</si>
  <si>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</si>
  <si>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</si>
  <si>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</si>
  <si>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</si>
  <si>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</si>
  <si>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</si>
  <si>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</si>
  <si>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</si>
  <si>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</si>
  <si>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</si>
  <si>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</si>
  <si>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</si>
  <si>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</si>
  <si>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</si>
  <si>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</si>
  <si>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</si>
  <si>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</si>
  <si>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</si>
  <si>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</si>
  <si>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</si>
  <si>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</si>
  <si>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</si>
  <si>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</si>
  <si>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</si>
  <si>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</si>
  <si>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</si>
  <si>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</si>
  <si>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</si>
  <si>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</si>
  <si>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</si>
  <si>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</si>
  <si>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</si>
  <si>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</si>
  <si>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</si>
  <si>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</si>
  <si>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</si>
  <si>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</si>
  <si>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</si>
  <si>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</si>
  <si>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</si>
  <si>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</si>
  <si>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</si>
  <si>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</si>
  <si>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</si>
  <si>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</si>
  <si>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</si>
  <si>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</si>
  <si>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</si>
  <si>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</si>
  <si>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</si>
  <si>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</si>
  <si>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</si>
  <si>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</si>
  <si>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</si>
  <si>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</si>
  <si>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</si>
  <si>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</si>
  <si>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</si>
  <si>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</si>
  <si>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</si>
  <si>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</si>
  <si>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</si>
  <si>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</si>
  <si>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</si>
  <si>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</si>
  <si>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</si>
  <si>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</si>
  <si>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</si>
  <si>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</si>
  <si>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</si>
  <si>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</si>
  <si>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</si>
  <si>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</si>
  <si>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</si>
  <si>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</si>
  <si>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</si>
  <si>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</si>
  <si>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</si>
  <si>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</si>
  <si>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</si>
  <si>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</si>
  <si>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</si>
  <si>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</si>
  <si>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</si>
  <si>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</si>
  <si>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</si>
  <si>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</si>
  <si>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</si>
  <si>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</si>
  <si>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</si>
  <si>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</si>
  <si>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</si>
  <si>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</si>
  <si>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</si>
  <si>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</si>
  <si>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</si>
  <si>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</si>
  <si>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</si>
  <si>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</si>
  <si>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</si>
  <si>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</si>
  <si>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</si>
  <si>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</si>
  <si>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</si>
  <si>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</si>
  <si>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</si>
  <si>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</si>
  <si>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</si>
  <si>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</si>
  <si>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</si>
  <si>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</si>
  <si>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</si>
  <si>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</si>
  <si>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</si>
  <si>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</si>
  <si>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</si>
  <si>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</si>
  <si>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</si>
  <si>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</si>
  <si>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</si>
  <si>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</si>
  <si>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</si>
  <si>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</si>
  <si>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</si>
  <si>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</si>
  <si>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</si>
  <si>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</si>
  <si>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</si>
  <si>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</si>
  <si>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</si>
  <si>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</si>
  <si>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</si>
  <si>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</si>
  <si>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</si>
  <si>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</si>
  <si>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</si>
  <si>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</si>
  <si>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</si>
  <si>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</si>
  <si>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</si>
  <si>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</si>
  <si>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</si>
  <si>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</si>
  <si>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</si>
  <si>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</si>
  <si>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</si>
  <si>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</si>
  <si>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</si>
  <si>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</si>
  <si>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</si>
  <si>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</si>
  <si>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</si>
  <si>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</si>
  <si>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</si>
  <si>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</si>
  <si>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</si>
  <si>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</si>
  <si>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</si>
  <si>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</si>
  <si>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</si>
  <si>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</si>
  <si>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</si>
  <si>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</si>
  <si>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</si>
  <si>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</si>
  <si>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</si>
  <si>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</si>
  <si>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</si>
  <si>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</si>
  <si>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</si>
  <si>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</si>
  <si>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</si>
  <si>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</si>
  <si>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</si>
  <si>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</si>
  <si>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</si>
  <si>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</si>
  <si>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</si>
  <si>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</si>
  <si>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</si>
  <si>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</si>
  <si>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</si>
  <si>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</si>
  <si>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</si>
  <si>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</si>
  <si>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</si>
  <si>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</si>
  <si>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</si>
  <si>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</si>
  <si>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</si>
  <si>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</si>
  <si>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</si>
  <si>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</si>
  <si>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</si>
  <si>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</si>
  <si>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</si>
  <si>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</si>
  <si>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</si>
  <si>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</si>
  <si>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</si>
  <si>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</si>
  <si>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</si>
  <si>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</si>
  <si>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</si>
  <si>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</si>
  <si>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</si>
  <si>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</si>
  <si>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</si>
  <si>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</si>
  <si>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</si>
  <si>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</si>
  <si>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</si>
  <si>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</si>
  <si>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</si>
  <si>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</si>
  <si>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</si>
  <si>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</si>
  <si>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</si>
  <si>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</si>
  <si>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</si>
  <si>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</si>
  <si>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</si>
  <si>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</si>
  <si>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</si>
  <si>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</si>
  <si>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</si>
  <si>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</si>
  <si>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</si>
  <si>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</si>
  <si>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</si>
  <si>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</si>
  <si>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</si>
  <si>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</si>
  <si>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</si>
  <si>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</si>
  <si>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</si>
  <si>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</si>
  <si>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</si>
  <si>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</si>
  <si>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</si>
  <si>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</si>
  <si>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</si>
  <si>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</si>
  <si>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</si>
  <si>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</si>
  <si>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</si>
  <si>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</si>
  <si>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</si>
  <si>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</si>
  <si>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</si>
  <si>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</si>
  <si>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</si>
  <si>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</si>
  <si>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</si>
  <si>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</si>
  <si>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</si>
  <si>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</si>
  <si>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</si>
  <si>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</si>
  <si>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</si>
  <si>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</si>
  <si>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</si>
  <si>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</si>
  <si>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</si>
  <si>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</si>
  <si>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</si>
  <si>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</si>
  <si>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</si>
  <si>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</si>
  <si>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</si>
  <si>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</si>
  <si>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</si>
  <si>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</si>
  <si>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</si>
  <si>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</si>
  <si>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</si>
  <si>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</si>
  <si>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</si>
  <si>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</si>
  <si>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</si>
  <si>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</si>
  <si>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</si>
  <si>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</si>
  <si>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</si>
  <si>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</si>
  <si>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</si>
  <si>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</si>
  <si>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</si>
  <si>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</si>
  <si>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</si>
  <si>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</si>
  <si>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</si>
  <si>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</si>
  <si>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</si>
  <si>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</si>
  <si>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</si>
  <si>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</si>
  <si>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</si>
  <si>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</si>
  <si>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</si>
  <si>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</si>
  <si>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</si>
  <si>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</si>
  <si>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</si>
  <si>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</si>
  <si>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</si>
  <si>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</si>
  <si>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</si>
  <si>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</si>
  <si>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</si>
  <si>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</si>
  <si>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</si>
  <si>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</si>
  <si>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</si>
  <si>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</si>
  <si>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</si>
  <si>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</si>
  <si>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</si>
  <si>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</si>
  <si>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</si>
  <si>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</si>
  <si>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</si>
  <si>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</si>
  <si>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</si>
  <si>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</si>
  <si>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</si>
  <si>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</si>
  <si>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</si>
  <si>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</si>
  <si>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</si>
  <si>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</si>
  <si>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</si>
  <si>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</si>
  <si>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</si>
  <si>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</si>
  <si>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</si>
  <si>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</si>
  <si>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</si>
  <si>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</si>
  <si>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</si>
  <si>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</si>
  <si>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</si>
  <si>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</si>
  <si>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</si>
  <si>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</si>
  <si>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</si>
  <si>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</si>
  <si>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</si>
  <si>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</si>
  <si>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</si>
  <si>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</si>
  <si>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</si>
  <si>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</si>
  <si>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</si>
  <si>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</si>
  <si>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</si>
  <si>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</si>
  <si>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</si>
  <si>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</si>
  <si>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</si>
  <si>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</si>
  <si>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</si>
  <si>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</si>
  <si>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</si>
  <si>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</si>
  <si>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</si>
  <si>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</si>
  <si>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</si>
  <si>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</si>
  <si>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</si>
  <si>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</si>
  <si>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</si>
  <si>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</si>
  <si>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</si>
  <si>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</si>
  <si>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</si>
  <si>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</si>
  <si>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</si>
  <si>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</si>
  <si>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</si>
  <si>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</si>
  <si>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</si>
  <si>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</si>
  <si>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</si>
  <si>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</si>
  <si>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</si>
  <si>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</si>
  <si>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</si>
  <si>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</si>
  <si>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</si>
  <si>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</si>
  <si>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</si>
  <si>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</si>
  <si>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</si>
  <si>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</si>
  <si>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</si>
  <si>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</si>
  <si>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</si>
  <si>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</si>
  <si>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</si>
  <si>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</si>
  <si>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</si>
  <si>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</si>
  <si>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</si>
  <si>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</si>
  <si>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</si>
  <si>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</si>
  <si>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</si>
  <si>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</si>
  <si>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</si>
  <si>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</si>
  <si>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</si>
  <si>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</si>
  <si>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</si>
  <si>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</si>
  <si>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</si>
  <si>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</si>
  <si>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</si>
  <si>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</si>
  <si>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</si>
  <si>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</si>
  <si>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</si>
  <si>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</si>
  <si>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</si>
  <si>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</si>
  <si>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</si>
  <si>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</si>
  <si>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</si>
  <si>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</si>
  <si>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</si>
  <si>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</si>
  <si>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</si>
  <si>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</si>
  <si>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</si>
  <si>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</si>
  <si>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</si>
  <si>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</si>
  <si>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</si>
  <si>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</si>
  <si>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</si>
  <si>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</si>
  <si>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</si>
  <si>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</si>
  <si>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</si>
  <si>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</si>
  <si>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</si>
  <si>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</si>
  <si>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</si>
  <si>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</si>
  <si>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</si>
  <si>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</si>
  <si>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</si>
  <si>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</si>
  <si>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</si>
  <si>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</si>
  <si>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</si>
  <si>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</si>
  <si>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</si>
  <si>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</si>
  <si>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</si>
  <si>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</si>
  <si>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</si>
  <si>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</si>
  <si>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</si>
  <si>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</si>
  <si>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</si>
  <si>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</si>
  <si>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</si>
  <si>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</si>
  <si>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</si>
  <si>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</si>
  <si>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</si>
  <si>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</si>
  <si>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</si>
  <si>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</si>
  <si>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</si>
  <si>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</si>
  <si>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</si>
  <si>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</si>
  <si>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</si>
  <si>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</si>
  <si>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</si>
  <si>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</si>
  <si>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</si>
  <si>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</si>
  <si>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</si>
  <si>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</si>
  <si>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</si>
  <si>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</si>
  <si>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</si>
  <si>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</si>
  <si>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</si>
  <si>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</si>
  <si>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</si>
  <si>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</si>
  <si>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</si>
  <si>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</si>
  <si>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</si>
  <si>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</si>
  <si>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</si>
  <si>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</si>
  <si>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</si>
  <si>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</si>
  <si>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</si>
  <si>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</si>
  <si>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</si>
  <si>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</si>
  <si>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</si>
  <si>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</si>
  <si>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</si>
  <si>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</si>
  <si>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</si>
  <si>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</si>
  <si>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</si>
  <si>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</si>
  <si>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</si>
  <si>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</si>
  <si>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</si>
  <si>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</si>
  <si>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</si>
  <si>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</si>
  <si>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</si>
  <si>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</si>
  <si>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</si>
  <si>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</si>
  <si>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</si>
  <si>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</si>
  <si>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</si>
  <si>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</si>
  <si>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</si>
  <si>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</si>
  <si>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</si>
  <si>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</si>
  <si>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</si>
  <si>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</si>
  <si>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</si>
  <si>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</si>
  <si>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</si>
  <si>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</si>
  <si>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</si>
  <si>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</si>
  <si>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</si>
  <si>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</si>
  <si>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</si>
  <si>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</si>
  <si>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</si>
  <si>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</si>
  <si>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</si>
  <si>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</si>
  <si>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</si>
  <si>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</si>
  <si>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</si>
  <si>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</si>
  <si>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</si>
  <si>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</si>
  <si>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</si>
  <si>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</si>
  <si>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</si>
  <si>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</si>
  <si>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</si>
  <si>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</si>
  <si>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</si>
  <si>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</si>
  <si>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</si>
  <si>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</si>
  <si>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</si>
  <si>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</si>
  <si>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</si>
  <si>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</si>
  <si>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</si>
  <si>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</si>
  <si>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</si>
  <si>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</si>
  <si>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</si>
  <si>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</si>
  <si>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</si>
  <si>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</si>
  <si>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</si>
  <si>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</si>
  <si>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</si>
  <si>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</si>
  <si>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</si>
  <si>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</si>
  <si>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</si>
  <si>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</si>
  <si>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</si>
  <si>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</si>
  <si>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</si>
  <si>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</si>
  <si>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</si>
  <si>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</si>
  <si>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</si>
  <si>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</si>
  <si>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</si>
  <si>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</si>
  <si>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</si>
  <si>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</si>
  <si>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</si>
  <si>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</si>
  <si>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</si>
  <si>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</si>
  <si>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</si>
  <si>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</si>
  <si>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</si>
  <si>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</si>
  <si>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</si>
  <si>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</si>
  <si>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</si>
  <si>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</si>
  <si>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</si>
  <si>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</si>
  <si>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</si>
  <si>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</si>
  <si>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</si>
  <si>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</si>
  <si>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</si>
  <si>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</si>
  <si>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</si>
  <si>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</si>
  <si>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</si>
  <si>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</si>
  <si>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</si>
  <si>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</si>
  <si>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</si>
  <si>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</si>
  <si>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</si>
  <si>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</si>
  <si>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</si>
  <si>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</si>
  <si>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</si>
  <si>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</si>
  <si>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</si>
  <si>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</si>
  <si>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</si>
  <si>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</si>
  <si>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</si>
  <si>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</si>
  <si>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</si>
  <si>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</si>
  <si>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</si>
  <si>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</si>
  <si>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</si>
  <si>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</si>
  <si>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</si>
  <si>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</si>
  <si>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</si>
  <si>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</si>
  <si>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</si>
  <si>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</si>
  <si>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</si>
  <si>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</si>
  <si>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</si>
  <si>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</si>
  <si>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</si>
  <si>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</si>
  <si>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</si>
  <si>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</si>
  <si>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</si>
  <si>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</si>
  <si>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</si>
  <si>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</si>
  <si>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</si>
  <si>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</si>
  <si>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</si>
  <si>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</si>
  <si>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</si>
  <si>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</si>
  <si>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</si>
  <si>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</si>
  <si>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</si>
  <si>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</si>
  <si>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</si>
  <si>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</si>
  <si>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</si>
  <si>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</si>
  <si>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</si>
  <si>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</si>
  <si>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</si>
  <si>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</si>
  <si>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</si>
  <si>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</si>
  <si>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</si>
  <si>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</si>
  <si>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</si>
  <si>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</si>
  <si>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</si>
  <si>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</si>
  <si>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</si>
  <si>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</si>
  <si>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</si>
  <si>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</si>
  <si>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</si>
  <si>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</si>
  <si>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</si>
  <si>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</si>
  <si>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</si>
  <si>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</si>
  <si>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</si>
  <si>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</si>
  <si>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</si>
  <si>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</si>
  <si>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</si>
  <si>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</si>
  <si>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</si>
  <si>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</si>
  <si>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</si>
  <si>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</si>
  <si>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</si>
  <si>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</si>
  <si>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</si>
  <si>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</si>
  <si>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</si>
  <si>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</si>
  <si>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</si>
  <si>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</si>
  <si>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</si>
  <si>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</si>
  <si>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</si>
  <si>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</si>
  <si>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</si>
  <si>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</si>
  <si>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</si>
  <si>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</si>
  <si>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</si>
  <si>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</si>
  <si>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</si>
  <si>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</si>
  <si>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</si>
  <si>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</si>
  <si>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</si>
  <si>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</si>
  <si>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</si>
  <si>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</si>
  <si>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</si>
  <si>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</si>
  <si>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</si>
  <si>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</si>
  <si>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</si>
  <si>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</si>
  <si>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</si>
  <si>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</si>
  <si>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</si>
  <si>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</si>
  <si>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</si>
  <si>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</si>
  <si>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</si>
  <si>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</si>
  <si>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</si>
  <si>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</si>
  <si>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</si>
  <si>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</si>
  <si>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</si>
  <si>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</si>
  <si>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</si>
  <si>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</si>
  <si>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</si>
  <si>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</si>
  <si>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</si>
  <si>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</si>
  <si>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</si>
  <si>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</si>
  <si>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</si>
  <si>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</si>
  <si>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</si>
  <si>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</si>
  <si>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</si>
  <si>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</si>
  <si>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</si>
  <si>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</si>
  <si>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</si>
  <si>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</si>
  <si>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</si>
  <si>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</si>
  <si>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</si>
  <si>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</si>
  <si>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</si>
  <si>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</si>
  <si>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</si>
  <si>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</si>
  <si>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</si>
  <si>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</si>
  <si>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</si>
  <si>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</si>
  <si>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</si>
  <si>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</si>
  <si>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</si>
  <si>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</si>
  <si>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</si>
  <si>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</si>
  <si>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</si>
  <si>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</si>
  <si>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</si>
  <si>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</si>
  <si>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</si>
  <si>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</si>
  <si>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</si>
  <si>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</si>
  <si>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</si>
  <si>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</si>
  <si>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</si>
  <si>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</si>
  <si>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</si>
  <si>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</si>
  <si>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</si>
  <si>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</si>
  <si>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</si>
  <si>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</si>
  <si>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</si>
  <si>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</si>
  <si>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</si>
  <si>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</si>
  <si>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</si>
  <si>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</si>
  <si>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</si>
  <si>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</si>
  <si>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</si>
  <si>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</si>
  <si>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</si>
  <si>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</si>
  <si>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</si>
  <si>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</si>
  <si>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</si>
  <si>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</si>
  <si>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</si>
  <si>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</si>
  <si>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</si>
  <si>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</si>
  <si>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</si>
  <si>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</si>
  <si>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</si>
  <si>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</si>
  <si>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</si>
  <si>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</si>
  <si>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</si>
  <si>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</si>
  <si>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</si>
  <si>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</si>
  <si>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</si>
  <si>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</si>
  <si>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</si>
  <si>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</si>
  <si>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</si>
  <si>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</si>
  <si>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</si>
  <si>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</si>
  <si>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</si>
  <si>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</si>
  <si>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</si>
  <si>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</si>
  <si>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</si>
  <si>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</si>
  <si>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</si>
  <si>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</si>
  <si>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</si>
  <si>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</si>
  <si>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</si>
  <si>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</si>
  <si>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</si>
  <si>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</si>
  <si>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</si>
  <si>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</si>
  <si>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</si>
  <si>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</si>
  <si>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</si>
  <si>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</si>
  <si>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</si>
  <si>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</si>
  <si>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</si>
  <si>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</si>
  <si>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</si>
  <si>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</si>
  <si>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</si>
  <si>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</si>
  <si>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</si>
  <si>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</si>
  <si>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</si>
  <si>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</si>
  <si>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</si>
  <si>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</si>
  <si>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</si>
  <si>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</si>
  <si>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</si>
  <si>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</si>
  <si>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</si>
  <si>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</si>
  <si>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</si>
  <si>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</si>
  <si>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</si>
  <si>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</si>
  <si>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</si>
  <si>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</si>
  <si>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</si>
  <si>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</si>
  <si>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</si>
  <si>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</si>
  <si>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</si>
  <si>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</si>
  <si>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</si>
  <si>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</si>
  <si>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</si>
  <si>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</si>
  <si>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</si>
  <si>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</si>
  <si>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</si>
  <si>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</si>
  <si>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</si>
  <si>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</si>
  <si>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</si>
  <si>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</si>
  <si>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</si>
  <si>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</si>
  <si>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</si>
  <si>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</si>
  <si>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</si>
  <si>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</si>
  <si>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</si>
  <si>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</si>
  <si>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</si>
  <si>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</si>
  <si>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</si>
  <si>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</si>
  <si>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</si>
  <si>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</si>
  <si>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</si>
  <si>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</si>
  <si>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</si>
  <si>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</si>
  <si>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</si>
  <si>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</si>
  <si>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</si>
  <si>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</si>
  <si>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</si>
  <si>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</si>
  <si>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</si>
  <si>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</si>
  <si>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</si>
  <si>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</si>
  <si>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</si>
  <si>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</si>
  <si>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</si>
  <si>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</si>
  <si>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</si>
  <si>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</si>
  <si>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</si>
  <si>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</si>
  <si>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</si>
  <si>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</si>
  <si>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</si>
  <si>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</si>
  <si>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</si>
  <si>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</si>
  <si>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</si>
  <si>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</si>
  <si>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</si>
  <si>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</si>
  <si>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</si>
  <si>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</si>
  <si>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</si>
  <si>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</si>
  <si>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</si>
  <si>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</si>
  <si>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</si>
  <si>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</si>
  <si>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</si>
  <si>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</si>
  <si>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</si>
  <si>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</si>
  <si>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</si>
  <si>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</si>
  <si>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</si>
  <si>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</si>
  <si>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</si>
  <si>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</si>
  <si>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</si>
  <si>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</si>
  <si>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</si>
  <si>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</si>
  <si>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</si>
  <si>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</si>
  <si>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</si>
  <si>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</si>
  <si>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</si>
  <si>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</si>
  <si>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</si>
  <si>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</si>
  <si>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</si>
  <si>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</si>
  <si>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</si>
  <si>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</si>
  <si>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</si>
  <si>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</si>
  <si>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</si>
  <si>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</si>
  <si>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</si>
  <si>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</si>
  <si>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</si>
  <si>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</si>
  <si>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</si>
  <si>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</si>
  <si>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</si>
  <si>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</si>
  <si>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</si>
  <si>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</si>
  <si>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</si>
  <si>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</si>
  <si>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</si>
  <si>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</si>
  <si>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</si>
  <si>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</si>
  <si>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</si>
  <si>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</si>
  <si>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</si>
  <si>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</si>
  <si>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</si>
  <si>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</si>
  <si>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</si>
  <si>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</si>
  <si>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</si>
  <si>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</si>
  <si>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</si>
  <si>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</si>
  <si>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</si>
  <si>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</si>
  <si>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</si>
  <si>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</si>
  <si>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</si>
  <si>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</si>
  <si>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</si>
  <si>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</si>
  <si>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</si>
  <si>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</si>
  <si>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</si>
  <si>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</si>
  <si>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</si>
  <si>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</si>
  <si>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</si>
  <si>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</si>
  <si>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</si>
  <si>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</si>
  <si>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</si>
  <si>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</si>
  <si>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</si>
  <si>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</si>
  <si>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</si>
  <si>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</si>
  <si>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</si>
  <si>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</si>
  <si>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</si>
  <si>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</si>
  <si>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</si>
  <si>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</si>
  <si>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</si>
  <si>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</si>
  <si>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</si>
  <si>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</si>
  <si>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</si>
  <si>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</si>
  <si>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</si>
  <si>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</si>
  <si>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</si>
  <si>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</si>
  <si>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</si>
  <si>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</si>
  <si>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</si>
  <si>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</si>
  <si>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</si>
  <si>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</si>
  <si>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</si>
  <si>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</si>
  <si>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</si>
  <si>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</si>
  <si>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</si>
  <si>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</si>
  <si>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</si>
  <si>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</si>
  <si>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</si>
  <si>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</si>
  <si>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</si>
  <si>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</si>
  <si>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</si>
  <si>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</si>
  <si>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</si>
  <si>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</si>
  <si>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</si>
  <si>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</si>
  <si>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</si>
  <si>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</si>
  <si>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</si>
  <si>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</si>
  <si>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</si>
  <si>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</si>
  <si>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</si>
  <si>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</si>
  <si>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</si>
  <si>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</si>
  <si>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</si>
  <si>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</si>
  <si>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</si>
  <si>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</si>
  <si>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</si>
  <si>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</si>
  <si>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</si>
  <si>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</si>
  <si>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</si>
  <si>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</si>
  <si>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</si>
  <si>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</si>
  <si>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</si>
  <si>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</si>
  <si>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</si>
  <si>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</si>
  <si>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</si>
  <si>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</si>
  <si>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</si>
  <si>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</si>
  <si>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</si>
  <si>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</si>
  <si>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</si>
  <si>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</si>
  <si>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</si>
  <si>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</si>
  <si>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</si>
  <si>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</si>
  <si>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</si>
  <si>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</si>
  <si>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</si>
  <si>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</si>
  <si>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</si>
  <si>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</si>
  <si>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</si>
  <si>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</si>
  <si>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</si>
  <si>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</si>
  <si>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</si>
  <si>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</si>
  <si>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</si>
  <si>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</si>
  <si>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</si>
  <si>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</si>
  <si>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</si>
  <si>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</si>
  <si>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</si>
  <si>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</si>
  <si>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</si>
  <si>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</si>
  <si>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</si>
  <si>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</si>
  <si>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</si>
  <si>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</si>
  <si>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</si>
  <si>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</si>
  <si>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</si>
  <si>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</si>
  <si>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</si>
  <si>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</si>
  <si>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</si>
  <si>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</si>
  <si>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</si>
  <si>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</si>
  <si>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</si>
  <si>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</si>
  <si>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</si>
  <si>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</si>
  <si>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</si>
  <si>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</si>
  <si>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</si>
  <si>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</si>
  <si>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</si>
  <si>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</si>
  <si>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</si>
  <si>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</si>
  <si>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</si>
  <si>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</si>
  <si>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</si>
  <si>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</si>
  <si>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</si>
  <si>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</si>
  <si>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</si>
  <si>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</si>
  <si>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</si>
  <si>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</si>
  <si>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</si>
  <si>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</si>
  <si>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</si>
  <si>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</si>
  <si>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</si>
  <si>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</si>
  <si>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</si>
  <si>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</si>
  <si>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</si>
  <si>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</si>
  <si>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</si>
  <si>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</si>
  <si>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</si>
  <si>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</si>
  <si>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</si>
  <si>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</si>
  <si>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</si>
  <si>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</si>
  <si>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</si>
  <si>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</si>
  <si>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</si>
  <si>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</si>
  <si>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</si>
  <si>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</si>
  <si>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</si>
  <si>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</si>
  <si>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</si>
  <si>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</si>
  <si>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</si>
  <si>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</si>
  <si>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</si>
  <si>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</si>
  <si>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</si>
  <si>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</si>
  <si>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</si>
  <si>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</si>
  <si>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</si>
  <si>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</si>
  <si>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</si>
  <si>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</si>
  <si>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</si>
  <si>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</si>
  <si>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</si>
  <si>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</si>
  <si>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</si>
  <si>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</si>
  <si>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</si>
  <si>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</si>
  <si>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</si>
  <si>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</si>
  <si>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</si>
  <si>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</si>
  <si>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</si>
  <si>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</si>
  <si>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</si>
  <si>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</si>
  <si>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</si>
  <si>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</si>
  <si>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</si>
  <si>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</si>
  <si>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</si>
  <si>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</si>
  <si>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</si>
  <si>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</si>
  <si>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</si>
  <si>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</si>
  <si>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</si>
  <si>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</si>
  <si>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</si>
  <si>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</si>
  <si>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</si>
  <si>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</si>
  <si>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</si>
  <si>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</si>
  <si>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</si>
  <si>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</si>
  <si>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</si>
  <si>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</si>
  <si>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</si>
  <si>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</si>
  <si>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</si>
  <si>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</si>
  <si>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</si>
  <si>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</si>
  <si>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</si>
  <si>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</si>
  <si>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</si>
  <si>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</si>
  <si>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</si>
  <si>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</si>
  <si>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</si>
  <si>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</si>
  <si>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</si>
  <si>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</si>
  <si>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</si>
  <si>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</si>
  <si>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</si>
  <si>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</si>
  <si>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</si>
  <si>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</si>
  <si>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</si>
  <si>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</si>
  <si>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</si>
  <si>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</si>
  <si>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</si>
  <si>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</si>
  <si>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</si>
  <si>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</si>
  <si>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</si>
  <si>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</si>
  <si>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</si>
  <si>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</si>
  <si>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</si>
  <si>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</si>
  <si>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</si>
  <si>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</si>
  <si>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</si>
  <si>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</si>
  <si>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</si>
  <si>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</si>
  <si>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</si>
  <si>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</si>
  <si>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</si>
  <si>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</si>
  <si>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</si>
  <si>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</si>
  <si>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</si>
  <si>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</si>
  <si>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</si>
  <si>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</si>
  <si>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</si>
  <si>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</si>
  <si>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</si>
  <si>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</si>
  <si>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</si>
  <si>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</si>
  <si>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</si>
  <si>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</si>
  <si>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</si>
  <si>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</si>
  <si>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</si>
  <si>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</si>
  <si>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</si>
  <si>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</si>
  <si>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</si>
  <si>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</si>
  <si>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</si>
  <si>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</si>
  <si>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</si>
  <si>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</si>
  <si>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</si>
  <si>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</si>
  <si>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</si>
  <si>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</si>
  <si>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</si>
  <si>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</si>
  <si>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</si>
  <si>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</si>
  <si>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</si>
  <si>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</si>
  <si>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</si>
  <si>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</si>
  <si>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</si>
  <si>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</si>
  <si>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</si>
  <si>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</si>
  <si>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</si>
  <si>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</si>
  <si>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</si>
  <si>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</si>
  <si>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</si>
  <si>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</si>
  <si>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</si>
  <si>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</si>
  <si>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</si>
  <si>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</si>
  <si>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</si>
  <si>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</si>
  <si>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</si>
  <si>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</si>
  <si>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</si>
  <si>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</si>
  <si>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</si>
  <si>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</si>
  <si>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</si>
  <si>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</si>
  <si>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</si>
  <si>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</si>
  <si>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</si>
  <si>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</si>
  <si>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</si>
  <si>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</si>
  <si>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</si>
  <si>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</si>
  <si>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</si>
  <si>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</si>
  <si>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</si>
  <si>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</si>
  <si>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</si>
  <si>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</si>
  <si>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</si>
  <si>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</si>
  <si>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</si>
  <si>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</si>
  <si>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</si>
  <si>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</si>
  <si>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</si>
  <si>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</si>
  <si>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</si>
  <si>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</si>
  <si>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</si>
  <si>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</si>
  <si>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</si>
  <si>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</si>
  <si>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</si>
  <si>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</si>
  <si>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</si>
  <si>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</si>
  <si>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</si>
  <si>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</si>
  <si>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</si>
  <si>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</si>
  <si>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</si>
  <si>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</si>
  <si>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</si>
  <si>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</si>
  <si>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</si>
  <si>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</si>
  <si>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</si>
  <si>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</si>
  <si>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</si>
  <si>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</si>
  <si>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</si>
  <si>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</si>
  <si>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</si>
  <si>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</si>
  <si>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</si>
  <si>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</si>
  <si>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</si>
  <si>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</si>
  <si>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</si>
  <si>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</si>
  <si>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</si>
  <si>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</si>
  <si>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</si>
  <si>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</si>
  <si>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</si>
  <si>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</si>
  <si>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</si>
  <si>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</si>
  <si>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</si>
  <si>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</si>
  <si>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</si>
  <si>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</si>
  <si>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</si>
  <si>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</si>
  <si>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</si>
  <si>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</si>
  <si>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</si>
  <si>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</si>
  <si>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</si>
  <si>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</si>
  <si>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</si>
  <si>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</si>
  <si>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</si>
  <si>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</si>
  <si>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</si>
  <si>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</si>
  <si>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</si>
  <si>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</si>
  <si>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</si>
  <si>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</si>
  <si>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</si>
  <si>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</si>
  <si>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</si>
  <si>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</si>
  <si>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</si>
  <si>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</si>
  <si>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</si>
  <si>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</si>
  <si>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</si>
  <si>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</si>
  <si>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</si>
  <si>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</si>
  <si>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</si>
  <si>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</si>
  <si>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</si>
  <si>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</si>
  <si>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</si>
  <si>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</si>
  <si>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</si>
  <si>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</si>
  <si>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</si>
  <si>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</si>
  <si>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</si>
  <si>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</si>
  <si>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</si>
  <si>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</si>
  <si>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</si>
  <si>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</si>
  <si>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</si>
  <si>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</si>
  <si>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</si>
  <si>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</si>
  <si>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</si>
  <si>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</si>
  <si>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</si>
  <si>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</si>
  <si>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</si>
  <si>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</si>
  <si>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</si>
  <si>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</si>
  <si>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</si>
  <si>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</si>
  <si>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</si>
  <si>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</si>
  <si>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</si>
  <si>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</si>
  <si>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</si>
  <si>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</si>
  <si>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</si>
  <si>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</si>
  <si>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</si>
  <si>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</si>
  <si>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</si>
  <si>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</si>
  <si>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</si>
  <si>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</si>
  <si>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</si>
  <si>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</si>
  <si>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</si>
  <si>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</si>
  <si>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</si>
  <si>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</si>
  <si>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</si>
  <si>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</si>
  <si>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</si>
  <si>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</si>
  <si>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</si>
  <si>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</si>
  <si>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</si>
  <si>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</si>
  <si>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</si>
  <si>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</si>
  <si>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</si>
  <si>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</si>
  <si>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</si>
  <si>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</si>
  <si>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</si>
  <si>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</si>
  <si>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</si>
  <si>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</si>
  <si>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</si>
  <si>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</si>
  <si>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</si>
  <si>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</si>
  <si>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</si>
  <si>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</si>
  <si>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</si>
  <si>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</si>
  <si>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</si>
  <si>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</si>
  <si>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</si>
  <si>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</si>
  <si>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</si>
  <si>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</si>
  <si>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</si>
  <si>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</si>
  <si>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</si>
  <si>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</si>
  <si>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</si>
  <si>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</si>
  <si>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</si>
  <si>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</si>
  <si>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</si>
  <si>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</si>
  <si>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</si>
  <si>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</si>
  <si>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</si>
  <si>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</si>
  <si>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</si>
  <si>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</si>
  <si>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</si>
  <si>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</si>
  <si>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</si>
  <si>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</si>
  <si>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</si>
  <si>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</si>
  <si>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</si>
  <si>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</si>
  <si>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</si>
  <si>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</si>
  <si>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</si>
  <si>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</si>
  <si>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</si>
  <si>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</si>
  <si>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</si>
  <si>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</si>
  <si>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</si>
  <si>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</si>
  <si>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</si>
  <si>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</si>
  <si>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</si>
  <si>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</si>
  <si>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</si>
  <si>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</si>
  <si>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</si>
  <si>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</si>
  <si>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</si>
  <si>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</si>
  <si>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</si>
  <si>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</si>
  <si>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</si>
  <si>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</si>
  <si>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</si>
  <si>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</si>
  <si>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</si>
  <si>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</si>
  <si>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</si>
  <si>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</si>
  <si>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</si>
  <si>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</si>
  <si>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</si>
  <si>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</si>
  <si>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</si>
  <si>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</si>
  <si>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</si>
  <si>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</si>
  <si>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</si>
  <si>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</si>
  <si>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</si>
  <si>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</si>
  <si>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</si>
  <si>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</si>
  <si>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</si>
  <si>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</si>
  <si>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</si>
  <si>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</si>
  <si>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</si>
  <si>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</si>
  <si>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</si>
  <si>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</si>
  <si>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</si>
  <si>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</si>
  <si>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</si>
  <si>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</si>
  <si>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</si>
  <si>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</si>
  <si>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</si>
  <si>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</si>
  <si>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</si>
  <si>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</si>
  <si>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</si>
  <si>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</si>
  <si>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</si>
  <si>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</si>
  <si>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</si>
  <si>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</si>
  <si>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</si>
  <si>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</si>
  <si>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</si>
  <si>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</si>
  <si>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</si>
  <si>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</si>
  <si>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</si>
  <si>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</si>
  <si>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</si>
  <si>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</si>
  <si>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</si>
  <si>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</si>
  <si>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</si>
  <si>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</si>
  <si>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</si>
  <si>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</si>
  <si>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</si>
  <si>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</si>
  <si>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</si>
  <si>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</si>
  <si>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</si>
  <si>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</si>
  <si>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</si>
  <si>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</si>
  <si>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</si>
  <si>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</si>
  <si>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</si>
  <si>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</si>
  <si>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</si>
  <si>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</si>
  <si>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</si>
  <si>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</si>
  <si>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</si>
  <si>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</si>
  <si>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</si>
  <si>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</si>
  <si>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</si>
  <si>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</si>
  <si>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</si>
  <si>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</si>
  <si>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</si>
  <si>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</si>
  <si>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</si>
  <si>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</si>
  <si>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</si>
  <si>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</si>
  <si>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</si>
  <si>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</si>
  <si>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</si>
  <si>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</si>
  <si>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</si>
  <si>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</si>
  <si>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</si>
  <si>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</si>
  <si>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</si>
  <si>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</si>
  <si>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</si>
  <si>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</si>
  <si>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</si>
  <si>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</si>
  <si>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</si>
  <si>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</si>
  <si>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</si>
  <si>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</si>
  <si>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</si>
  <si>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</si>
  <si>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</si>
  <si>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</si>
  <si>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</si>
  <si>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</si>
  <si>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</si>
  <si>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</si>
  <si>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</si>
  <si>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</si>
  <si>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</si>
  <si>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</si>
  <si>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</si>
  <si>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</si>
  <si>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</si>
  <si>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</si>
  <si>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</si>
  <si>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</si>
  <si>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</si>
  <si>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</si>
  <si>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</si>
  <si>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</si>
  <si>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</si>
  <si>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</si>
  <si>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</si>
  <si>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</si>
  <si>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</si>
  <si>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</si>
  <si>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</si>
  <si>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</si>
  <si>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</si>
  <si>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</si>
  <si>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</si>
  <si>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</si>
  <si>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</si>
  <si>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</si>
  <si>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</si>
  <si>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</si>
  <si>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</si>
  <si>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</si>
  <si>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</si>
  <si>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</si>
  <si>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</si>
  <si>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</si>
  <si>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</si>
  <si>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</si>
  <si>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</si>
  <si>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</si>
  <si>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</si>
  <si>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</si>
  <si>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</si>
  <si>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</si>
  <si>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</si>
  <si>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</si>
  <si>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</si>
  <si>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</si>
  <si>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</si>
  <si>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</si>
  <si>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</si>
  <si>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</si>
  <si>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</si>
  <si>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</si>
  <si>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</si>
  <si>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</si>
  <si>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</si>
  <si>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</si>
  <si>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</si>
  <si>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</si>
  <si>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</si>
  <si>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</si>
  <si>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</si>
  <si>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</si>
  <si>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</si>
  <si>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</si>
  <si>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</si>
  <si>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</si>
  <si>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</si>
  <si>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</si>
  <si>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</si>
  <si>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</si>
  <si>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</si>
  <si>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</si>
  <si>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</si>
  <si>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</si>
  <si>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</si>
  <si>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</si>
  <si>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</si>
  <si>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</si>
  <si>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</si>
  <si>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</si>
  <si>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</si>
  <si>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</si>
  <si>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</si>
  <si>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</si>
  <si>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</si>
  <si>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</si>
  <si>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</si>
  <si>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</si>
  <si>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</si>
  <si>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</si>
  <si>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</si>
  <si>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</si>
  <si>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</si>
  <si>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</si>
  <si>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</si>
  <si>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</si>
  <si>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</si>
  <si>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</si>
  <si>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</si>
  <si>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</si>
  <si>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</si>
  <si>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</si>
  <si>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</si>
  <si>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</si>
  <si>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</si>
  <si>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</si>
  <si>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</si>
  <si>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</si>
  <si>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</si>
  <si>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</si>
  <si>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</si>
  <si>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</si>
  <si>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</si>
  <si>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</si>
  <si>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</si>
  <si>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</si>
  <si>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</si>
  <si>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</si>
  <si>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</si>
  <si>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</si>
  <si>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</si>
  <si>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</si>
  <si>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</si>
  <si>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</si>
  <si>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</si>
  <si>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</si>
  <si>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</si>
  <si>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</si>
  <si>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</si>
  <si>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</si>
  <si>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</si>
  <si>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</si>
  <si>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</si>
  <si>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</si>
  <si>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</si>
  <si>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</si>
  <si>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</si>
  <si>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</si>
  <si>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</si>
  <si>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</si>
  <si>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</si>
  <si>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</si>
  <si>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</si>
  <si>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</si>
  <si>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</si>
  <si>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</si>
  <si>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</si>
  <si>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</si>
  <si>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</si>
  <si>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</si>
  <si>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</si>
  <si>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</si>
  <si>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</si>
  <si>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</si>
  <si>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</si>
  <si>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</si>
  <si>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</si>
  <si>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</si>
  <si>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</si>
  <si>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</si>
  <si>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</si>
  <si>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</si>
  <si>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</si>
  <si>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</si>
  <si>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</si>
  <si>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</si>
  <si>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</si>
  <si>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</si>
  <si>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</si>
  <si>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</si>
  <si>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</si>
  <si>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</si>
  <si>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</si>
  <si>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</si>
  <si>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</si>
  <si>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</si>
  <si>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</si>
  <si>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</si>
  <si>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</si>
  <si>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</si>
  <si>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</si>
  <si>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</si>
  <si>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</si>
  <si>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</si>
  <si>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</si>
  <si>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</si>
  <si>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</si>
  <si>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</si>
  <si>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</si>
  <si>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</si>
  <si>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</si>
  <si>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</si>
  <si>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</si>
  <si>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</si>
  <si>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</si>
  <si>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</si>
  <si>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</si>
  <si>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</si>
  <si>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</si>
  <si>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</si>
  <si>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</si>
  <si>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</si>
  <si>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</si>
  <si>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</si>
  <si>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</si>
  <si>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</si>
  <si>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</si>
  <si>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</si>
  <si>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</si>
  <si>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</si>
  <si>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</si>
  <si>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</si>
  <si>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</si>
  <si>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</si>
  <si>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</si>
  <si>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</si>
  <si>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</si>
  <si>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</si>
  <si>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</si>
  <si>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</si>
  <si>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</si>
  <si>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</si>
  <si>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</si>
  <si>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</si>
  <si>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</si>
  <si>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</si>
  <si>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</si>
  <si>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</si>
  <si>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</si>
  <si>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</si>
  <si>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</si>
  <si>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</si>
  <si>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</si>
  <si>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</si>
  <si>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</si>
  <si>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</si>
  <si>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</si>
  <si>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</si>
  <si>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</si>
  <si>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</si>
  <si>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</si>
  <si>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</si>
  <si>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</si>
  <si>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</si>
  <si>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</si>
  <si>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</si>
  <si>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</si>
  <si>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</si>
  <si>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</si>
  <si>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</si>
  <si>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</si>
  <si>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</si>
  <si>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</si>
  <si>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</si>
  <si>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</si>
  <si>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</si>
  <si>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</si>
  <si>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</si>
  <si>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</si>
  <si>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</si>
  <si>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</si>
  <si>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</si>
  <si>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</si>
  <si>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</si>
  <si>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</si>
  <si>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</si>
  <si>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</si>
  <si>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</si>
  <si>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</si>
  <si>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</si>
  <si>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</si>
  <si>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</si>
  <si>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</si>
  <si>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</si>
  <si>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</si>
  <si>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</si>
  <si>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</si>
  <si>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</si>
  <si>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</si>
  <si>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</si>
  <si>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</si>
  <si>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</si>
  <si>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</si>
  <si>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</si>
  <si>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</si>
  <si>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</si>
  <si>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</si>
  <si>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</si>
  <si>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</si>
  <si>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</si>
  <si>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</si>
  <si>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</si>
  <si>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</si>
  <si>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</si>
  <si>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</si>
  <si>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</si>
  <si>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</si>
  <si>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</si>
  <si>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</si>
  <si>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</si>
  <si>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</si>
  <si>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</si>
  <si>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</si>
  <si>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</si>
  <si>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</si>
  <si>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</si>
  <si>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</si>
  <si>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</si>
  <si>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</si>
  <si>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</si>
  <si>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</si>
  <si>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</si>
  <si>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</si>
  <si>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</si>
  <si>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</si>
  <si>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</si>
  <si>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</si>
  <si>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</si>
  <si>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</si>
  <si>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</si>
  <si>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</si>
  <si>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</si>
  <si>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</si>
  <si>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</si>
  <si>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</si>
  <si>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</si>
  <si>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</si>
  <si>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</si>
  <si>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</si>
  <si>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</si>
  <si>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</si>
  <si>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</si>
  <si>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</si>
  <si>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</si>
  <si>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</si>
  <si>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</si>
  <si>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</si>
  <si>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</si>
  <si>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</si>
  <si>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</si>
  <si>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</si>
  <si>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</si>
  <si>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</si>
  <si>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</si>
  <si>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</si>
  <si>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</si>
  <si>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</si>
  <si>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</si>
  <si>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</si>
  <si>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</si>
  <si>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</si>
  <si>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</si>
  <si>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</si>
  <si>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</si>
  <si>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</si>
  <si>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</si>
  <si>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</si>
  <si>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</si>
  <si>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</si>
  <si>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</si>
  <si>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</si>
  <si>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</si>
  <si>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</si>
  <si>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</si>
  <si>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</si>
  <si>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</si>
  <si>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</si>
  <si>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</si>
  <si>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</si>
  <si>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</si>
  <si>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</si>
  <si>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</si>
  <si>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</si>
  <si>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</si>
  <si>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</si>
  <si>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</si>
  <si>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</si>
  <si>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</si>
  <si>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</si>
  <si>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</si>
  <si>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</si>
  <si>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</si>
  <si>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</si>
  <si>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</si>
  <si>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</si>
  <si>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</si>
  <si>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</si>
  <si>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</si>
  <si>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</si>
  <si>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</si>
  <si>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</si>
  <si>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</si>
  <si>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</si>
  <si>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</si>
  <si>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</si>
  <si>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</si>
  <si>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</si>
  <si>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</si>
  <si>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</si>
  <si>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</si>
  <si>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</si>
  <si>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</si>
  <si>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</si>
  <si>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</si>
  <si>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</si>
  <si>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</si>
  <si>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</si>
  <si>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</si>
  <si>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</si>
  <si>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</si>
  <si>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</si>
  <si>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</si>
  <si>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</si>
  <si>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</si>
  <si>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</si>
  <si>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</si>
  <si>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</si>
  <si>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</si>
  <si>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</si>
  <si>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</si>
  <si>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</si>
  <si>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</si>
  <si>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</si>
  <si>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</si>
  <si>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</si>
  <si>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</si>
  <si>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</si>
  <si>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</si>
  <si>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</si>
  <si>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</si>
  <si>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</si>
  <si>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</si>
  <si>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</si>
  <si>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</si>
  <si>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</si>
  <si>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</si>
  <si>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</si>
  <si>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</si>
  <si>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</si>
  <si>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</si>
  <si>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</si>
  <si>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</si>
  <si>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</si>
  <si>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</si>
  <si>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</si>
  <si>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</si>
  <si>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</si>
  <si>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</si>
  <si>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</si>
  <si>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</si>
  <si>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</si>
  <si>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</si>
  <si>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</si>
  <si>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</si>
  <si>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</si>
  <si>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</si>
  <si>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</si>
  <si>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</si>
  <si>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</si>
  <si>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</si>
  <si>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</si>
  <si>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</si>
  <si>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</si>
  <si>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</si>
  <si>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</si>
  <si>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</si>
  <si>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</si>
  <si>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</si>
  <si>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</si>
  <si>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</si>
  <si>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</si>
  <si>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</si>
  <si>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</si>
  <si>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</si>
  <si>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</si>
  <si>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</si>
  <si>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</si>
  <si>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</si>
  <si>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</si>
  <si>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</si>
  <si>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</si>
  <si>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</si>
  <si>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</si>
  <si>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</si>
  <si>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</si>
  <si>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</si>
  <si>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</si>
  <si>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</si>
  <si>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</si>
  <si>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</si>
  <si>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</si>
  <si>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</si>
  <si>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</si>
  <si>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</si>
  <si>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</si>
  <si>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</si>
  <si>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</si>
  <si>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</si>
  <si>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</si>
  <si>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</si>
  <si>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</si>
  <si>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</si>
  <si>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</si>
  <si>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</si>
  <si>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</si>
  <si>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</si>
  <si>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</si>
  <si>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</si>
  <si>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</si>
  <si>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</si>
  <si>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</si>
  <si>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</si>
  <si>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</si>
  <si>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</si>
  <si>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</si>
  <si>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</si>
  <si>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</si>
  <si>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</si>
  <si>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</si>
  <si>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</si>
  <si>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</si>
  <si>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</si>
  <si>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</si>
  <si>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</si>
  <si>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</si>
  <si>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</si>
  <si>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</si>
  <si>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</si>
  <si>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</si>
  <si>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</si>
  <si>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</si>
  <si>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</si>
  <si>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</si>
  <si>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</si>
  <si>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</si>
  <si>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</si>
  <si>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</si>
  <si>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</si>
  <si>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</si>
  <si>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</si>
  <si>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</si>
  <si>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</si>
  <si>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</si>
  <si>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</si>
  <si>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</si>
  <si>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</si>
  <si>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</si>
  <si>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</si>
  <si>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</si>
  <si>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</si>
  <si>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</si>
  <si>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</si>
  <si>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</si>
  <si>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</si>
  <si>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</si>
  <si>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</si>
  <si>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</si>
  <si>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</si>
  <si>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</si>
  <si>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</si>
  <si>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</si>
  <si>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</si>
  <si>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</si>
  <si>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</si>
  <si>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</si>
  <si>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</si>
  <si>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</si>
  <si>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</si>
  <si>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</si>
  <si>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</si>
  <si>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</si>
  <si>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</si>
  <si>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</si>
  <si>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</si>
  <si>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</si>
  <si>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</si>
  <si>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</si>
  <si>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</si>
  <si>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</si>
  <si>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</si>
  <si>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</si>
  <si>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</si>
  <si>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</si>
  <si>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</si>
  <si>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</si>
  <si>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</si>
  <si>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</si>
  <si>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</si>
  <si>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</si>
  <si>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</si>
  <si>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</si>
  <si>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</si>
  <si>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</si>
  <si>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</si>
  <si>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</si>
  <si>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</si>
  <si>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</si>
  <si>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</si>
  <si>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</si>
  <si>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</si>
  <si>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</si>
  <si>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</si>
  <si>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</si>
  <si>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</si>
  <si>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</si>
  <si>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</si>
  <si>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</si>
  <si>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</si>
  <si>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</si>
  <si>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</si>
  <si>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</si>
  <si>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</si>
  <si>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</si>
  <si>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</si>
  <si>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</si>
  <si>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</si>
  <si>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</si>
  <si>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</si>
  <si>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</si>
  <si>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</si>
  <si>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</si>
  <si>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</si>
  <si>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</si>
  <si>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</si>
  <si>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</si>
  <si>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</si>
  <si>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</si>
  <si>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</si>
  <si>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</si>
  <si>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</si>
  <si>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</si>
  <si>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</si>
  <si>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</si>
  <si>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</si>
  <si>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</si>
  <si>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</si>
  <si>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</si>
  <si>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</si>
  <si>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</si>
  <si>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</si>
  <si>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</si>
  <si>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</si>
  <si>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</si>
  <si>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</si>
  <si>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</si>
  <si>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</si>
  <si>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</si>
  <si>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</si>
  <si>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</si>
  <si>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</si>
  <si>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</si>
  <si>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</si>
  <si>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</si>
  <si>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</si>
  <si>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</si>
  <si>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</si>
  <si>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</si>
  <si>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</si>
  <si>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</si>
  <si>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</si>
  <si>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</si>
  <si>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</si>
  <si>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</si>
  <si>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</si>
  <si>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</si>
  <si>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</si>
  <si>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</si>
  <si>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</si>
  <si>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</si>
  <si>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</si>
  <si>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</si>
  <si>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</si>
  <si>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</si>
  <si>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</si>
  <si>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</si>
  <si>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</si>
  <si>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</si>
  <si>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</si>
  <si>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</si>
  <si>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</si>
  <si>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</si>
  <si>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</si>
  <si>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</si>
  <si>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</si>
  <si>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</si>
  <si>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</si>
  <si>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</si>
  <si>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</si>
  <si>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</si>
  <si>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</si>
  <si>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</si>
  <si>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</si>
  <si>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</si>
  <si>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</si>
  <si>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</si>
  <si>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</si>
  <si>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</si>
  <si>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</si>
  <si>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</si>
  <si>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</si>
  <si>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</si>
  <si>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</si>
  <si>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</si>
  <si>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</si>
  <si>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</si>
  <si>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</si>
  <si>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</si>
  <si>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</si>
  <si>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</si>
  <si>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</si>
  <si>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</si>
  <si>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</si>
  <si>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</si>
  <si>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</si>
  <si>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</si>
  <si>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</si>
  <si>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</si>
  <si>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</si>
  <si>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</si>
  <si>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</si>
  <si>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</si>
  <si>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</si>
  <si>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</si>
  <si>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</si>
  <si>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</si>
  <si>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</si>
  <si>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</si>
  <si>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</si>
  <si>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</si>
  <si>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</si>
  <si>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</si>
  <si>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</si>
  <si>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</si>
  <si>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</si>
  <si>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</si>
  <si>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</si>
  <si>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</si>
  <si>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</si>
  <si>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</si>
  <si>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</si>
  <si>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</si>
  <si>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</si>
  <si>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</si>
  <si>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</si>
  <si>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</si>
  <si>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</si>
  <si>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</si>
  <si>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</si>
  <si>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</si>
  <si>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</si>
  <si>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</si>
  <si>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</si>
  <si>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</si>
  <si>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</si>
  <si>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</si>
  <si>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</si>
  <si>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</si>
  <si>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</si>
  <si>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</si>
  <si>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</si>
  <si>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</si>
  <si>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</si>
  <si>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</si>
  <si>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</si>
  <si>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</si>
  <si>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</si>
  <si>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</si>
  <si>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</si>
  <si>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</si>
  <si>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</si>
  <si>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</si>
  <si>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</si>
  <si>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</si>
  <si>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</si>
  <si>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</si>
  <si>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</si>
  <si>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</si>
  <si>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</si>
  <si>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</si>
  <si>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</si>
  <si>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</si>
  <si>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</si>
  <si>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</si>
  <si>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</si>
  <si>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</si>
  <si>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</si>
  <si>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</si>
  <si>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</si>
  <si>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</si>
  <si>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</si>
  <si>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</si>
  <si>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</si>
  <si>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</si>
  <si>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</si>
  <si>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</si>
  <si>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</si>
  <si>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</si>
  <si>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</si>
  <si>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</si>
  <si>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</si>
  <si>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</si>
  <si>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</si>
  <si>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</si>
  <si>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</si>
  <si>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</si>
  <si>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</si>
  <si>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</si>
  <si>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</si>
  <si>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</si>
  <si>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</si>
  <si>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</si>
  <si>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</si>
  <si>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</si>
  <si>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</si>
  <si>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</si>
  <si>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</si>
  <si>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</si>
  <si>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</si>
  <si>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</si>
  <si>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</si>
  <si>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</si>
  <si>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</si>
  <si>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</si>
  <si>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</si>
  <si>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</si>
  <si>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</si>
  <si>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</si>
  <si>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</si>
  <si>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</si>
  <si>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</si>
  <si>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</si>
  <si>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</si>
  <si>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</si>
  <si>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</si>
  <si>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</si>
  <si>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</si>
  <si>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</si>
  <si>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</si>
  <si>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</si>
  <si>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</si>
  <si>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</si>
  <si>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</si>
  <si>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</si>
  <si>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</si>
  <si>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</si>
  <si>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</si>
  <si>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</si>
  <si>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</si>
  <si>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</si>
  <si>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</si>
  <si>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</si>
  <si>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</si>
  <si>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</si>
  <si>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</si>
  <si>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</si>
  <si>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</si>
  <si>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</si>
  <si>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</si>
  <si>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</si>
  <si>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</si>
  <si>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</si>
  <si>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</si>
  <si>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</si>
  <si>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</si>
  <si>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</si>
  <si>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</si>
  <si>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</si>
  <si>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</si>
  <si>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</si>
  <si>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</si>
  <si>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</si>
  <si>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</si>
  <si>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</si>
  <si>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</si>
  <si>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</si>
  <si>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</si>
  <si>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</si>
  <si>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</si>
  <si>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</si>
  <si>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</si>
  <si>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</si>
  <si>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</si>
  <si>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</si>
  <si>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</si>
  <si>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</si>
  <si>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</si>
  <si>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</si>
  <si>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</si>
  <si>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</si>
  <si>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</si>
  <si>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</si>
  <si>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</si>
  <si>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</si>
  <si>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</si>
  <si>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</si>
  <si>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</si>
  <si>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</si>
  <si>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</si>
  <si>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</si>
  <si>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</si>
  <si>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</si>
  <si>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</si>
  <si>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</si>
  <si>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</si>
  <si>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</si>
  <si>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</si>
  <si>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</si>
  <si>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</si>
  <si>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</si>
  <si>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</si>
  <si>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</si>
  <si>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</si>
  <si>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</si>
  <si>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</si>
  <si>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</si>
  <si>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</si>
  <si>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</si>
  <si>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</si>
  <si>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</si>
  <si>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</si>
  <si>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</si>
  <si>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</si>
  <si>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</si>
  <si>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</si>
  <si>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</si>
  <si>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</si>
  <si>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</si>
  <si>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</si>
  <si>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</si>
  <si>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</si>
  <si>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</si>
  <si>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</si>
  <si>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</si>
  <si>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</si>
  <si>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</si>
  <si>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</si>
  <si>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</si>
  <si>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</si>
  <si>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</si>
  <si>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</si>
  <si>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</si>
  <si>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</si>
  <si>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</si>
  <si>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</si>
  <si>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</si>
  <si>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</si>
  <si>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</si>
  <si>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</si>
  <si>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</si>
  <si>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</si>
  <si>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</si>
  <si>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</si>
  <si>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</si>
  <si>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</si>
  <si>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</si>
  <si>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</si>
  <si>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</si>
  <si>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</si>
  <si>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</si>
  <si>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</si>
  <si>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</si>
  <si>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</si>
  <si>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</si>
  <si>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</si>
  <si>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</si>
  <si>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</si>
  <si>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</si>
  <si>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</si>
  <si>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</si>
  <si>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</si>
  <si>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</si>
  <si>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</si>
  <si>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</si>
  <si>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</si>
  <si>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</si>
  <si>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</si>
  <si>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</si>
  <si>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</si>
  <si>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</si>
  <si>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</si>
  <si>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</si>
  <si>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</si>
  <si>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</si>
  <si>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</si>
  <si>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</si>
  <si>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</si>
  <si>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</si>
  <si>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</si>
  <si>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</si>
  <si>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</si>
  <si>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</si>
  <si>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</si>
  <si>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</si>
  <si>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</si>
  <si>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</si>
  <si>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</si>
  <si>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</si>
  <si>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</si>
  <si>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</si>
  <si>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</si>
  <si>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</si>
  <si>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</si>
  <si>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</si>
  <si>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</si>
  <si>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</si>
  <si>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</si>
  <si>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</si>
  <si>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</si>
  <si>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</si>
  <si>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</si>
  <si>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</si>
  <si>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</si>
  <si>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</si>
  <si>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</si>
  <si>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</si>
  <si>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</si>
  <si>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</si>
  <si>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</si>
  <si>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</si>
  <si>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</si>
  <si>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</si>
  <si>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</si>
  <si>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</si>
  <si>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</si>
  <si>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</si>
  <si>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</si>
  <si>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</si>
  <si>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</si>
  <si>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</si>
  <si>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</si>
  <si>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</si>
  <si>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</si>
  <si>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</si>
  <si>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</si>
  <si>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</si>
  <si>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</si>
  <si>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</si>
  <si>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</si>
  <si>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</si>
  <si>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</si>
  <si>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</si>
  <si>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</si>
  <si>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</si>
  <si>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</si>
  <si>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</si>
  <si>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</si>
  <si>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</si>
  <si>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</si>
  <si>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</si>
  <si>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</si>
  <si>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</si>
  <si>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</si>
  <si>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</si>
  <si>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</si>
  <si>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</si>
  <si>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</si>
  <si>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</si>
  <si>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</si>
  <si>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</si>
  <si>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</si>
  <si>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</si>
  <si>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</si>
  <si>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</si>
  <si>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</si>
  <si>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</si>
  <si>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</si>
  <si>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</si>
  <si>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</si>
  <si>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</si>
  <si>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</si>
  <si>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</si>
  <si>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</si>
  <si>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</si>
  <si>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</si>
  <si>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</si>
  <si>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</si>
  <si>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</si>
  <si>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</si>
  <si>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</si>
  <si>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</si>
  <si>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</si>
  <si>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</si>
  <si>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</si>
  <si>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</si>
  <si>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</si>
  <si>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</si>
  <si>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</si>
  <si>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</si>
  <si>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</si>
  <si>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</si>
  <si>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</si>
  <si>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</si>
  <si>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</si>
  <si>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</si>
  <si>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</si>
  <si>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</si>
  <si>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</si>
  <si>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</si>
  <si>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</si>
  <si>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</si>
  <si>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</si>
  <si>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</si>
  <si>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</si>
  <si>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</si>
  <si>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</si>
  <si>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</si>
  <si>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</si>
  <si>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</si>
  <si>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</si>
  <si>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</si>
  <si>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</si>
  <si>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</si>
  <si>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</si>
  <si>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</si>
  <si>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</si>
  <si>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</si>
  <si>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</si>
  <si>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</si>
  <si>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</si>
  <si>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</si>
  <si>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</si>
  <si>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</si>
  <si>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</si>
  <si>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</si>
  <si>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</si>
  <si>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</si>
  <si>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</si>
  <si>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</si>
  <si>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</si>
  <si>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</si>
  <si>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</si>
  <si>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</si>
  <si>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</si>
  <si>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</si>
  <si>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</si>
  <si>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</si>
  <si>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</si>
  <si>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</si>
  <si>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</si>
  <si>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</si>
  <si>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</si>
  <si>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</si>
  <si>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</si>
  <si>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</si>
  <si>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</si>
  <si>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</si>
  <si>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</si>
  <si>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</si>
  <si>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</si>
  <si>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</si>
  <si>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</si>
  <si>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</si>
  <si>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</si>
  <si>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</si>
  <si>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</si>
  <si>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</si>
  <si>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</si>
  <si>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</si>
  <si>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</si>
  <si>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</si>
  <si>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</si>
  <si>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</si>
  <si>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</si>
  <si>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</si>
  <si>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</si>
  <si>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</si>
  <si>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</si>
  <si>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</si>
  <si>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</si>
  <si>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</si>
  <si>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</si>
  <si>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</si>
  <si>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</si>
  <si>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</si>
  <si>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</si>
  <si>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</si>
  <si>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</si>
  <si>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</si>
  <si>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</si>
  <si>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</si>
  <si>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</si>
  <si>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</si>
  <si>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</si>
  <si>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</si>
  <si>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</si>
  <si>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</si>
  <si>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</si>
  <si>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</si>
  <si>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</si>
  <si>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</si>
  <si>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</si>
  <si>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</si>
  <si>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</si>
  <si>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</si>
  <si>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</si>
  <si>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</si>
  <si>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</si>
  <si>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</si>
  <si>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</si>
  <si>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</si>
  <si>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</si>
  <si>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</si>
  <si>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</si>
  <si>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</si>
  <si>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</si>
  <si>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</si>
  <si>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</si>
  <si>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</si>
  <si>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</si>
  <si>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</si>
  <si>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</si>
  <si>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</si>
  <si>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</si>
  <si>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</si>
  <si>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</si>
  <si>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</si>
  <si>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</si>
  <si>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</si>
  <si>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</si>
  <si>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</si>
  <si>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</si>
  <si>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</si>
  <si>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</si>
  <si>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</si>
  <si>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</si>
  <si>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</si>
  <si>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</si>
  <si>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</si>
  <si>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</si>
  <si>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</si>
  <si>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</si>
  <si>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</si>
  <si>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</si>
  <si>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</si>
  <si>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</si>
  <si>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</si>
  <si>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</si>
  <si>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</si>
  <si>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</si>
  <si>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</si>
  <si>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</si>
  <si>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</si>
  <si>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</si>
  <si>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</si>
  <si>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</si>
  <si>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</si>
  <si>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</si>
  <si>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</si>
  <si>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</si>
  <si>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</si>
  <si>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</si>
  <si>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</si>
  <si>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</si>
  <si>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</si>
  <si>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</si>
  <si>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</si>
  <si>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</si>
  <si>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</si>
  <si>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</si>
  <si>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</si>
  <si>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</si>
  <si>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</si>
  <si>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</si>
  <si>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</si>
  <si>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</si>
  <si>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</si>
  <si>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</si>
  <si>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</si>
  <si>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</si>
  <si>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</si>
  <si>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</si>
  <si>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</si>
  <si>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</si>
  <si>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</si>
  <si>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</si>
  <si>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</si>
  <si>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</si>
  <si>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</si>
  <si>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</si>
  <si>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</si>
  <si>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</si>
  <si>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</si>
  <si>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</si>
  <si>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</si>
  <si>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</si>
  <si>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</si>
  <si>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</si>
  <si>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</si>
  <si>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</si>
  <si>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</si>
  <si>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</si>
  <si>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</si>
  <si>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</si>
  <si>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</si>
  <si>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</si>
  <si>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</si>
  <si>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</si>
  <si>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</si>
  <si>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</si>
  <si>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</si>
  <si>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</si>
  <si>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</si>
  <si>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</si>
  <si>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</si>
  <si>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</si>
  <si>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</si>
  <si>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</si>
  <si>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</si>
  <si>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</si>
  <si>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</si>
  <si>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</si>
  <si>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</si>
  <si>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</si>
  <si>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</si>
  <si>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</si>
  <si>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</si>
  <si>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</si>
  <si>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</si>
  <si>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</si>
  <si>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</si>
  <si>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</si>
  <si>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</si>
  <si>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</si>
  <si>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</si>
  <si>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</si>
  <si>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</si>
  <si>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</si>
  <si>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</si>
  <si>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</si>
  <si>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</si>
  <si>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</si>
  <si>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</si>
  <si>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</si>
  <si>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</si>
  <si>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</si>
  <si>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</si>
  <si>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</si>
  <si>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</si>
  <si>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</si>
  <si>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</si>
  <si>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</si>
  <si>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</si>
  <si>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</si>
  <si>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</si>
  <si>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</si>
  <si>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</si>
  <si>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</si>
  <si>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</si>
  <si>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</si>
  <si>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</si>
  <si>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</si>
  <si>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</si>
  <si>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</si>
  <si>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</si>
  <si>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</si>
  <si>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</si>
  <si>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</si>
  <si>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</si>
  <si>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</si>
  <si>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</si>
  <si>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</si>
  <si>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</si>
  <si>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</si>
  <si>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</si>
  <si>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</si>
  <si>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</si>
  <si>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</si>
  <si>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</si>
  <si>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</si>
  <si>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</si>
  <si>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</si>
  <si>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</si>
  <si>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</si>
  <si>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</si>
  <si>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</si>
  <si>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</si>
  <si>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</si>
  <si>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</si>
  <si>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</si>
  <si>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</si>
  <si>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</si>
  <si>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</si>
  <si>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</si>
  <si>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</si>
  <si>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</si>
  <si>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</si>
  <si>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</si>
  <si>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</si>
  <si>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</si>
  <si>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</si>
  <si>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</si>
  <si>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</si>
  <si>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</si>
  <si>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</si>
  <si>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</si>
  <si>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</si>
  <si>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</si>
  <si>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</si>
  <si>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</si>
  <si>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</si>
  <si>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</si>
  <si>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</si>
  <si>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</si>
  <si>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</si>
  <si>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</si>
  <si>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</si>
  <si>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</si>
  <si>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</si>
  <si>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</si>
  <si>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</si>
  <si>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</si>
  <si>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</si>
  <si>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</si>
  <si>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</si>
  <si>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</si>
  <si>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</si>
  <si>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</si>
  <si>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</si>
  <si>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</si>
  <si>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</si>
  <si>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</si>
  <si>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</si>
  <si>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</si>
  <si>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</si>
  <si>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</si>
  <si>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</si>
  <si>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</si>
  <si>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</si>
  <si>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</si>
  <si>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</si>
  <si>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</si>
  <si>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</si>
  <si>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</si>
  <si>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</si>
  <si>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</si>
  <si>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</si>
  <si>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</si>
  <si>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</si>
  <si>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</si>
  <si>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</si>
  <si>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</si>
  <si>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</si>
  <si>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</si>
  <si>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</si>
  <si>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</si>
  <si>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</si>
  <si>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</si>
  <si>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</si>
  <si>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</si>
  <si>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</si>
  <si>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</si>
  <si>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</si>
  <si>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</si>
  <si>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</si>
  <si>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</si>
  <si>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</si>
  <si>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</si>
  <si>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</si>
  <si>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</si>
  <si>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</si>
  <si>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</si>
  <si>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</si>
  <si>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</si>
  <si>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</si>
  <si>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</si>
  <si>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</si>
  <si>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</si>
  <si>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</si>
  <si>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</si>
  <si>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</si>
  <si>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</si>
  <si>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</si>
  <si>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</si>
  <si>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</si>
  <si>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</si>
  <si>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</si>
  <si>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</si>
  <si>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</si>
  <si>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</si>
  <si>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</si>
  <si>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</si>
  <si>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</si>
  <si>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</si>
  <si>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</si>
  <si>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</si>
  <si>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</si>
  <si>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</si>
  <si>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</si>
  <si>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</si>
  <si>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</si>
  <si>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</si>
  <si>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</si>
  <si>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</si>
  <si>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</si>
  <si>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</si>
  <si>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</si>
  <si>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</si>
  <si>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</si>
  <si>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</si>
  <si>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</si>
  <si>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</si>
  <si>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</si>
  <si>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</si>
  <si>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</si>
  <si>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</si>
  <si>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</si>
  <si>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</si>
  <si>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</si>
  <si>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</si>
  <si>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</si>
  <si>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</si>
  <si>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</si>
  <si>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</si>
  <si>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</si>
  <si>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</si>
  <si>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</si>
  <si>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</si>
  <si>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</si>
  <si>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</si>
  <si>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</si>
  <si>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</si>
  <si>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</si>
  <si>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</si>
  <si>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</si>
  <si>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</si>
  <si>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</si>
  <si>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</si>
  <si>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</si>
  <si>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</si>
  <si>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</si>
  <si>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</si>
  <si>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</si>
  <si>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</si>
  <si>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</si>
  <si>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</si>
  <si>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</si>
  <si>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</si>
  <si>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</si>
  <si>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</si>
  <si>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</si>
  <si>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</si>
  <si>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</si>
  <si>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</si>
  <si>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</si>
  <si>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</si>
  <si>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</si>
  <si>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</si>
  <si>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</si>
  <si>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</si>
  <si>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</si>
  <si>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</si>
  <si>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</si>
  <si>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</si>
  <si>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</si>
  <si>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</si>
  <si>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</si>
  <si>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</si>
  <si>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</si>
  <si>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</si>
  <si>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</si>
  <si>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</si>
  <si>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</si>
  <si>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</si>
  <si>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</si>
  <si>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</si>
  <si>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</si>
  <si>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</si>
  <si>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</si>
  <si>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</si>
  <si>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</si>
  <si>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</si>
  <si>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</si>
  <si>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</si>
  <si>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</si>
  <si>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</si>
  <si>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</si>
  <si>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</si>
  <si>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</si>
  <si>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</si>
  <si>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</si>
  <si>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</si>
  <si>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</si>
  <si>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</si>
  <si>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</si>
  <si>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</si>
  <si>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</si>
  <si>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</si>
  <si>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</si>
  <si>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</si>
  <si>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</si>
  <si>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</si>
  <si>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</si>
  <si>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</si>
  <si>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</si>
  <si>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</si>
  <si>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</si>
  <si>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</si>
  <si>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</si>
  <si>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</si>
  <si>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</si>
  <si>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</si>
  <si>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</si>
  <si>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</si>
  <si>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</si>
  <si>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</si>
  <si>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</si>
  <si>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</si>
  <si>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</si>
  <si>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</si>
  <si>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</si>
  <si>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</si>
  <si>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</si>
  <si>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</si>
  <si>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</si>
  <si>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</si>
  <si>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</si>
  <si>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</si>
  <si>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</si>
  <si>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</si>
  <si>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</si>
  <si>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</si>
  <si>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</si>
  <si>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</si>
  <si>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</si>
  <si>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</si>
  <si>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</si>
  <si>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</si>
  <si>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</si>
  <si>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</si>
  <si>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</si>
  <si>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</si>
  <si>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</si>
  <si>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</si>
  <si>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</si>
  <si>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</si>
  <si>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</si>
  <si>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</si>
  <si>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</si>
  <si>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</si>
  <si>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</si>
  <si>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</si>
  <si>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</si>
  <si>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</si>
  <si>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</si>
  <si>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</si>
  <si>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</si>
  <si>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</si>
  <si>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</si>
  <si>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</si>
  <si>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</si>
  <si>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</si>
  <si>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</si>
  <si>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</si>
  <si>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</si>
  <si>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</si>
  <si>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</si>
  <si>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</si>
  <si>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</si>
  <si>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</si>
  <si>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</si>
  <si>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</si>
  <si>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</si>
  <si>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</si>
  <si>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</si>
  <si>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</si>
  <si>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</si>
  <si>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</si>
  <si>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</si>
  <si>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</si>
  <si>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</si>
  <si>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</si>
  <si>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</si>
  <si>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</si>
  <si>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</si>
  <si>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</si>
  <si>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</si>
  <si>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</si>
  <si>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</si>
  <si>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</si>
  <si>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</si>
  <si>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</si>
  <si>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</si>
  <si>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</si>
  <si>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</si>
  <si>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</si>
  <si>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</si>
  <si>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</si>
  <si>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</si>
  <si>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</si>
  <si>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</si>
  <si>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</si>
  <si>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</si>
  <si>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</si>
  <si>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</si>
  <si>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</si>
  <si>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</si>
  <si>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</si>
  <si>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</si>
  <si>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</si>
  <si>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</si>
  <si>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</si>
  <si>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</si>
  <si>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</si>
  <si>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</si>
  <si>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</si>
  <si>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</si>
  <si>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</si>
  <si>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</si>
  <si>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</si>
  <si>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</si>
  <si>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</si>
  <si>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</si>
  <si>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</si>
  <si>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</si>
  <si>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</si>
  <si>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</si>
  <si>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</si>
  <si>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</si>
  <si>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</si>
  <si>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</si>
  <si>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</si>
  <si>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</si>
  <si>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</si>
  <si>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</si>
  <si>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</si>
  <si>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</si>
  <si>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</si>
  <si>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</si>
  <si>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</si>
  <si>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</si>
  <si>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</si>
  <si>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</si>
  <si>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</si>
  <si>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</si>
  <si>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</si>
  <si>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</si>
  <si>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</si>
  <si>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</si>
  <si>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</si>
  <si>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</si>
  <si>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</si>
  <si>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</si>
  <si>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</si>
  <si>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</si>
  <si>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</si>
  <si>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</si>
  <si>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</si>
  <si>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</si>
  <si>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</si>
  <si>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</si>
  <si>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</si>
  <si>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</si>
  <si>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</si>
  <si>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</si>
  <si>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</si>
  <si>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</si>
  <si>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</si>
  <si>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</si>
  <si>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</si>
  <si>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</si>
  <si>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</si>
  <si>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</si>
  <si>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</si>
  <si>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</si>
  <si>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</si>
  <si>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</si>
  <si>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</si>
  <si>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</si>
  <si>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</si>
  <si>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</si>
  <si>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</si>
  <si>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</si>
  <si>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</si>
  <si>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</si>
  <si>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</si>
  <si>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</si>
  <si>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</si>
  <si>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</si>
  <si>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</si>
  <si>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</si>
  <si>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</si>
  <si>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</si>
  <si>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</si>
  <si>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</si>
  <si>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</si>
  <si>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</si>
  <si>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</si>
  <si>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</si>
  <si>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</si>
  <si>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</si>
  <si>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</si>
  <si>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</si>
  <si>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</si>
  <si>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</si>
  <si>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</si>
  <si>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</si>
  <si>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</si>
  <si>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</si>
  <si>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</si>
  <si>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</si>
  <si>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</si>
  <si>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</si>
  <si>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</si>
  <si>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</si>
  <si>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</si>
  <si>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</si>
  <si>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</si>
  <si>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</si>
  <si>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</si>
  <si>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</si>
  <si>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</si>
  <si>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</si>
  <si>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</si>
  <si>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</si>
  <si>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</si>
  <si>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</si>
  <si>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</si>
  <si>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</si>
  <si>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</si>
  <si>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</si>
  <si>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</si>
  <si>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</si>
  <si>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</si>
  <si>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</si>
  <si>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</si>
  <si>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</si>
  <si>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</si>
  <si>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</si>
  <si>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</si>
  <si>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</si>
  <si>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</si>
  <si>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</si>
  <si>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</si>
  <si>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</si>
  <si>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</si>
  <si>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</si>
  <si>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</si>
  <si>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</si>
  <si>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</si>
  <si>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</si>
  <si>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</si>
  <si>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</si>
  <si>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</si>
  <si>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</si>
  <si>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</si>
  <si>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</si>
  <si>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</si>
  <si>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</si>
  <si>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</si>
  <si>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</si>
  <si>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</si>
  <si>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</si>
  <si>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</si>
  <si>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</si>
  <si>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</si>
  <si>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</si>
  <si>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</si>
  <si>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</si>
  <si>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</si>
  <si>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</si>
  <si>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</si>
  <si>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</si>
  <si>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</si>
  <si>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</si>
  <si>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</si>
  <si>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</si>
  <si>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</si>
  <si>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</si>
  <si>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</si>
  <si>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</si>
  <si>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</si>
  <si>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</si>
  <si>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</si>
  <si>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</si>
  <si>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</si>
  <si>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</si>
  <si>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</si>
  <si>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</si>
  <si>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</si>
  <si>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</si>
  <si>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</si>
  <si>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</si>
  <si>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</si>
  <si>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</si>
  <si>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</si>
  <si>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</si>
  <si>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</si>
  <si>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</si>
  <si>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</si>
  <si>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</si>
  <si>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</si>
  <si>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</si>
  <si>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</si>
  <si>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</si>
  <si>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</si>
  <si>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</si>
  <si>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</si>
  <si>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</si>
  <si>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</si>
  <si>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</si>
  <si>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</si>
  <si>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</si>
  <si>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</si>
  <si>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</si>
  <si>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</si>
  <si>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</si>
  <si>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</si>
  <si>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</si>
  <si>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</si>
  <si>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</si>
  <si>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</si>
  <si>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</si>
  <si>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</si>
  <si>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</si>
  <si>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</si>
  <si>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</si>
  <si>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</si>
  <si>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</si>
  <si>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</si>
  <si>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</si>
  <si>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</si>
  <si>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</si>
  <si>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</si>
  <si>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</si>
  <si>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</si>
  <si>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</si>
  <si>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</si>
  <si>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</si>
  <si>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</si>
  <si>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</si>
  <si>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</si>
  <si>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</si>
  <si>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</si>
  <si>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</si>
  <si>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</si>
  <si>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</si>
  <si>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</si>
  <si>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</si>
  <si>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</si>
  <si>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</si>
  <si>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</si>
  <si>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</si>
  <si>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</si>
  <si>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</si>
  <si>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</si>
  <si>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</si>
  <si>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</si>
  <si>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</si>
  <si>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</si>
  <si>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</si>
  <si>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</si>
  <si>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</si>
  <si>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</si>
  <si>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</si>
  <si>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</si>
  <si>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</si>
  <si>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</si>
  <si>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</si>
  <si>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</si>
  <si>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</si>
  <si>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</si>
  <si>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</si>
  <si>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</si>
  <si>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</si>
  <si>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</si>
  <si>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</si>
  <si>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</si>
  <si>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</si>
  <si>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</si>
  <si>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</si>
  <si>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</si>
  <si>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</si>
  <si>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</si>
  <si>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</si>
  <si>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</si>
  <si>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</si>
  <si>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</si>
  <si>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</si>
  <si>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</si>
  <si>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</si>
  <si>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</si>
  <si>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</si>
  <si>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</si>
  <si>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</si>
  <si>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</si>
  <si>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</si>
  <si>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</si>
  <si>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</si>
  <si>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</si>
  <si>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</si>
  <si>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</si>
  <si>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</si>
  <si>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</si>
  <si>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</si>
  <si>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</si>
  <si>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</si>
  <si>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</si>
  <si>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</si>
  <si>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</si>
  <si>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</si>
  <si>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</si>
  <si>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</si>
  <si>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</si>
  <si>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</si>
  <si>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</si>
  <si>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</si>
  <si>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</si>
  <si>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</si>
  <si>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</si>
  <si>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</si>
  <si>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</si>
  <si>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</si>
  <si>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</si>
  <si>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</si>
  <si>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</si>
  <si>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</si>
  <si>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</si>
  <si>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</si>
  <si>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</si>
  <si>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</si>
  <si>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</si>
  <si>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</si>
  <si>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</si>
  <si>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</si>
  <si>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</si>
  <si>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</si>
  <si>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</si>
  <si>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</si>
  <si>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</si>
  <si>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</si>
  <si>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</si>
  <si>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</si>
  <si>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</si>
  <si>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</si>
  <si>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</si>
  <si>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</si>
  <si>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</si>
  <si>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</si>
  <si>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</si>
  <si>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</si>
  <si>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</si>
  <si>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</si>
  <si>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</si>
  <si>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</si>
  <si>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</si>
  <si>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</si>
  <si>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</si>
  <si>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</si>
  <si>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</si>
  <si>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</si>
  <si>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</si>
  <si>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</si>
  <si>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</si>
  <si>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</si>
  <si>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</si>
  <si>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</si>
  <si>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</si>
  <si>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</si>
  <si>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</si>
  <si>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</si>
  <si>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</si>
  <si>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</si>
  <si>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</si>
  <si>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</si>
  <si>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</si>
  <si>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</si>
  <si>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</si>
  <si>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</si>
  <si>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</si>
  <si>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</si>
  <si>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</si>
  <si>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</si>
  <si>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</si>
  <si>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</si>
  <si>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</si>
  <si>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</si>
  <si>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</si>
  <si>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</si>
  <si>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</si>
  <si>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</si>
  <si>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</si>
  <si>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</si>
  <si>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</si>
  <si>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</si>
  <si>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</si>
  <si>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</si>
  <si>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</si>
  <si>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</si>
  <si>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</si>
  <si>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</si>
  <si>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</si>
  <si>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</si>
  <si>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</si>
  <si>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</si>
  <si>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</si>
  <si>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</si>
  <si>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</si>
  <si>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</si>
  <si>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</si>
  <si>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</si>
  <si>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</si>
  <si>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</si>
  <si>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</si>
  <si>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</si>
  <si>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</si>
  <si>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</si>
  <si>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</si>
  <si>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</si>
  <si>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</si>
  <si>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</si>
  <si>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</si>
  <si>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</si>
  <si>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</si>
  <si>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</si>
  <si>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</si>
  <si>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</si>
  <si>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</si>
  <si>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</si>
  <si>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</si>
  <si>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</si>
  <si>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</si>
  <si>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</si>
  <si>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</si>
  <si>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</si>
  <si>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</si>
  <si>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</si>
  <si>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</si>
  <si>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</si>
  <si>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</si>
  <si>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</si>
  <si>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</si>
  <si>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</si>
  <si>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</si>
  <si>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</si>
  <si>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</si>
  <si>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</si>
  <si>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</si>
  <si>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</si>
  <si>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</si>
  <si>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</si>
  <si>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</si>
  <si>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</si>
  <si>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</si>
  <si>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</si>
  <si>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</si>
  <si>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</si>
  <si>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</si>
  <si>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</si>
  <si>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</si>
  <si>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</si>
  <si>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</si>
  <si>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</si>
  <si>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</si>
  <si>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</si>
  <si>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</si>
  <si>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</si>
  <si>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</si>
  <si>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</si>
  <si>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</si>
  <si>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</si>
  <si>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</si>
  <si>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</si>
  <si>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</si>
  <si>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</si>
  <si>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</si>
  <si>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</si>
  <si>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</si>
  <si>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</si>
  <si>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</si>
  <si>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</si>
  <si>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</si>
  <si>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</si>
  <si>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</si>
  <si>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</si>
  <si>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</si>
  <si>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</si>
  <si>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</si>
  <si>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</si>
  <si>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</si>
  <si>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</si>
  <si>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</si>
  <si>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</si>
  <si>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</si>
  <si>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</si>
  <si>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</si>
  <si>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</si>
  <si>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</si>
  <si>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</si>
  <si>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</si>
  <si>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</si>
  <si>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</si>
  <si>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</si>
  <si>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</si>
  <si>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</si>
  <si>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</si>
  <si>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</si>
  <si>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</si>
  <si>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</si>
  <si>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</si>
  <si>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</si>
  <si>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</si>
  <si>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</si>
  <si>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</si>
  <si>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</si>
  <si>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</si>
  <si>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</si>
  <si>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</si>
  <si>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</si>
  <si>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</si>
  <si>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</si>
  <si>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</si>
  <si>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</si>
  <si>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</si>
  <si>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</si>
  <si>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</si>
  <si>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</si>
  <si>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</si>
  <si>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</si>
  <si>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</si>
  <si>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</si>
  <si>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</si>
  <si>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</si>
  <si>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</si>
  <si>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</si>
  <si>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</si>
  <si>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</si>
  <si>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</si>
  <si>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</si>
  <si>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</si>
  <si>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</si>
  <si>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</si>
  <si>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</si>
  <si>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</si>
  <si>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</si>
  <si>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</si>
  <si>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</si>
  <si>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</si>
  <si>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</si>
  <si>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</si>
  <si>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</si>
  <si>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</si>
  <si>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</si>
  <si>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</si>
  <si>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</si>
  <si>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</si>
  <si>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</si>
  <si>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</si>
  <si>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</si>
  <si>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</si>
  <si>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</si>
  <si>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</si>
  <si>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</si>
  <si>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</si>
  <si>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</si>
  <si>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</si>
  <si>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</si>
  <si>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</si>
  <si>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</si>
  <si>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</si>
  <si>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</si>
  <si>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</si>
  <si>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</si>
  <si>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</si>
  <si>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</si>
  <si>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</si>
  <si>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</si>
  <si>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</si>
  <si>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</si>
  <si>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</si>
  <si>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</si>
  <si>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</si>
  <si>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</si>
  <si>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</si>
  <si>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</si>
  <si>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</si>
  <si>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</si>
  <si>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</si>
  <si>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</si>
  <si>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</si>
  <si>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</si>
  <si>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</si>
  <si>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</si>
  <si>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</si>
  <si>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</si>
  <si>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</si>
  <si>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</si>
  <si>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</si>
  <si>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</si>
  <si>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</si>
  <si>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</si>
  <si>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</si>
  <si>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</si>
  <si>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</si>
  <si>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</si>
  <si>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</si>
  <si>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</si>
  <si>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</si>
  <si>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</si>
  <si>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</si>
  <si>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</si>
  <si>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</si>
  <si>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</si>
  <si>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</si>
  <si>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</si>
  <si>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</si>
  <si>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</si>
  <si>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</si>
  <si>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</si>
  <si>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</si>
  <si>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</si>
  <si>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</si>
  <si>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</si>
  <si>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</si>
  <si>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</si>
  <si>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</si>
  <si>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</si>
  <si>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</si>
  <si>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</si>
  <si>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</si>
  <si>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</si>
  <si>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</si>
  <si>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</si>
  <si>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</si>
  <si>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</si>
  <si>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</si>
  <si>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</si>
  <si>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</si>
  <si>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</si>
  <si>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</si>
  <si>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</si>
  <si>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</si>
  <si>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</si>
  <si>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</si>
  <si>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</si>
  <si>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</si>
  <si>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</si>
  <si>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</si>
  <si>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</si>
  <si>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</si>
  <si>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</si>
  <si>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</si>
  <si>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</si>
  <si>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</si>
  <si>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</si>
  <si>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</si>
  <si>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</si>
  <si>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</si>
  <si>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</si>
  <si>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</si>
  <si>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</si>
  <si>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</si>
  <si>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</si>
  <si>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</si>
  <si>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</si>
  <si>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</si>
  <si>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</si>
  <si>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</si>
  <si>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</si>
  <si>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</si>
  <si>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</si>
  <si>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</si>
  <si>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</si>
  <si>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</si>
  <si>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</si>
  <si>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</si>
  <si>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</si>
  <si>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</si>
  <si>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</si>
  <si>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</si>
  <si>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</si>
  <si>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</si>
  <si>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</si>
  <si>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</si>
  <si>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</si>
  <si>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</si>
  <si>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</si>
  <si>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</si>
  <si>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</si>
  <si>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</si>
  <si>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</si>
  <si>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</si>
  <si>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</si>
  <si>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</si>
  <si>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</si>
  <si>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</si>
  <si>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</si>
  <si>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</si>
  <si>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</si>
  <si>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</si>
  <si>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</si>
  <si>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</si>
  <si>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</si>
  <si>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</si>
  <si>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</si>
  <si>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</si>
  <si>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</si>
  <si>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</si>
  <si>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</si>
  <si>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</si>
  <si>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</si>
  <si>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</si>
  <si>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</si>
  <si>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</si>
  <si>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</si>
  <si>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</si>
  <si>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</si>
  <si>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</si>
  <si>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</si>
  <si>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</si>
  <si>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</si>
  <si>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</si>
  <si>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</si>
  <si>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</si>
  <si>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</si>
  <si>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</si>
  <si>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</si>
  <si>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</si>
  <si>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</si>
  <si>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</si>
  <si>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</si>
  <si>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</si>
  <si>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</si>
  <si>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</si>
  <si>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</si>
  <si>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</si>
  <si>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</si>
  <si>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</si>
  <si>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</si>
  <si>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</si>
  <si>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</si>
  <si>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</si>
  <si>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</si>
  <si>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</si>
  <si>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</si>
  <si>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</si>
  <si>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</si>
  <si>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</si>
  <si>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</si>
  <si>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</si>
  <si>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</si>
  <si>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</si>
  <si>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</si>
  <si>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</si>
  <si>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</si>
  <si>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</si>
  <si>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</si>
  <si>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</si>
  <si>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</si>
  <si>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</si>
  <si>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</si>
  <si>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</si>
  <si>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</si>
  <si>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</si>
  <si>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</si>
  <si>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</si>
  <si>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</si>
  <si>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</si>
  <si>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</si>
  <si>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</si>
  <si>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</si>
  <si>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</si>
  <si>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</si>
  <si>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</si>
  <si>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</si>
  <si>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</si>
  <si>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</si>
  <si>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</si>
  <si>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</si>
  <si>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</si>
  <si>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</si>
  <si>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</si>
  <si>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</si>
  <si>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</si>
  <si>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</si>
  <si>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</si>
  <si>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</si>
  <si>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</si>
  <si>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</si>
  <si>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</si>
  <si>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</si>
  <si>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</si>
  <si>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</si>
  <si>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</si>
  <si>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</si>
  <si>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</si>
  <si>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</si>
  <si>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</si>
  <si>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</si>
  <si>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</si>
  <si>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</si>
  <si>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</si>
  <si>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</si>
  <si>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</si>
  <si>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</si>
  <si>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</si>
  <si>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</si>
  <si>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</si>
  <si>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</si>
  <si>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</si>
  <si>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</si>
  <si>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</si>
  <si>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</si>
  <si>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</si>
  <si>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</si>
  <si>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</si>
  <si>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</si>
  <si>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</si>
  <si>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</si>
  <si>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</si>
  <si>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</si>
  <si>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</si>
  <si>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</si>
  <si>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</si>
  <si>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</si>
  <si>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</si>
  <si>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</si>
  <si>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</si>
  <si>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</si>
  <si>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</si>
  <si>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</si>
  <si>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</si>
  <si>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</si>
  <si>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</si>
  <si>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</si>
  <si>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</si>
  <si>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</si>
  <si>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</si>
  <si>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</si>
  <si>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</si>
  <si>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</si>
  <si>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</si>
  <si>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</si>
  <si>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</si>
  <si>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</si>
  <si>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</si>
  <si>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</si>
  <si>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</si>
  <si>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</si>
  <si>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</si>
  <si>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</si>
  <si>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</si>
  <si>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</si>
  <si>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</si>
  <si>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</si>
  <si>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</si>
  <si>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</si>
  <si>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</si>
  <si>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</si>
  <si>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</si>
  <si>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</si>
  <si>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</si>
  <si>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</si>
  <si>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</si>
  <si>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</si>
  <si>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</si>
  <si>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</si>
  <si>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</si>
  <si>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</si>
  <si>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</si>
  <si>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</si>
  <si>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</si>
  <si>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</si>
  <si>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</si>
  <si>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</si>
  <si>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</si>
  <si>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</si>
  <si>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</si>
  <si>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</si>
  <si>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</si>
  <si>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</si>
  <si>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</si>
  <si>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</si>
  <si>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</si>
  <si>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</si>
  <si>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</si>
  <si>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</si>
  <si>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</si>
  <si>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</si>
  <si>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</si>
  <si>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</si>
  <si>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</si>
  <si>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</si>
  <si>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</si>
  <si>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</si>
  <si>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</si>
  <si>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</si>
  <si>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</si>
  <si>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</si>
  <si>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</si>
  <si>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</si>
  <si>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</si>
  <si>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</si>
  <si>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</si>
  <si>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</si>
  <si>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</si>
  <si>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</si>
  <si>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</si>
  <si>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</si>
  <si>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</si>
  <si>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</si>
  <si>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</si>
  <si>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</si>
  <si>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</si>
  <si>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</si>
  <si>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</si>
  <si>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</si>
  <si>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</si>
  <si>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</si>
  <si>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</si>
  <si>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</si>
  <si>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</si>
  <si>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</si>
  <si>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</si>
  <si>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</si>
  <si>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</si>
  <si>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</si>
  <si>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</si>
  <si>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</si>
  <si>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</si>
  <si>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</si>
  <si>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</si>
  <si>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</si>
  <si>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</si>
  <si>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</si>
  <si>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</si>
  <si>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</si>
  <si>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</si>
  <si>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</si>
  <si>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</si>
  <si>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</si>
  <si>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</si>
  <si>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</si>
  <si>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</si>
  <si>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</si>
  <si>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</si>
  <si>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</si>
  <si>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</si>
  <si>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</si>
  <si>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</si>
  <si>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</si>
  <si>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</si>
  <si>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</si>
  <si>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</si>
  <si>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</si>
  <si>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</si>
  <si>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</si>
  <si>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</si>
  <si>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</si>
  <si>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</si>
  <si>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</si>
  <si>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</si>
  <si>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</si>
  <si>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</si>
  <si>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</si>
  <si>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</si>
  <si>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</si>
  <si>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</si>
  <si>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</si>
  <si>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</si>
  <si>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</si>
  <si>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</si>
  <si>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</si>
  <si>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</si>
  <si>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</si>
  <si>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</si>
  <si>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</si>
  <si>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</si>
  <si>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</si>
  <si>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</si>
  <si>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</si>
  <si>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</si>
  <si>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</si>
  <si>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</si>
  <si>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</si>
  <si>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</si>
  <si>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</si>
  <si>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</si>
  <si>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</si>
  <si>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</si>
  <si>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</si>
  <si>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</si>
  <si>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</si>
  <si>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</si>
  <si>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</si>
  <si>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</si>
  <si>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</si>
  <si>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</si>
  <si>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</si>
  <si>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</si>
  <si>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</si>
  <si>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</si>
  <si>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</si>
  <si>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</si>
  <si>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</si>
  <si>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</si>
  <si>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</si>
  <si>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</si>
  <si>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</si>
  <si>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</si>
  <si>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</si>
  <si>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</si>
  <si>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</si>
  <si>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</si>
  <si>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</si>
  <si>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</si>
  <si>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</si>
  <si>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</si>
  <si>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</si>
  <si>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</si>
  <si>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</si>
  <si>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</si>
  <si>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</si>
  <si>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</si>
  <si>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</si>
  <si>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</si>
  <si>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</si>
  <si>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</si>
  <si>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</si>
  <si>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</si>
  <si>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</si>
  <si>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</si>
  <si>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</si>
  <si>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</si>
  <si>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</si>
  <si>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</si>
  <si>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</si>
  <si>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</si>
  <si>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</si>
  <si>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</si>
  <si>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</si>
  <si>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</si>
  <si>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</si>
  <si>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</si>
  <si>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</si>
  <si>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</si>
  <si>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</si>
  <si>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</si>
  <si>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</si>
  <si>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</si>
  <si>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</si>
  <si>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</si>
  <si>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</si>
  <si>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</si>
  <si>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</si>
  <si>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</si>
  <si>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</si>
  <si>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</si>
  <si>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</si>
  <si>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</si>
  <si>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</si>
  <si>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</si>
  <si>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</si>
  <si>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</si>
  <si>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</si>
  <si>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</si>
  <si>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</si>
  <si>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</si>
  <si>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</si>
  <si>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</si>
  <si>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</si>
  <si>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</si>
  <si>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</si>
  <si>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</si>
  <si>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</si>
  <si>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</si>
  <si>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</si>
  <si>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</si>
  <si>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</si>
  <si>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</si>
  <si>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</si>
  <si>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</si>
  <si>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</si>
  <si>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</si>
  <si>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</si>
  <si>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</si>
  <si>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</si>
  <si>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</si>
  <si>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</si>
  <si>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</si>
  <si>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</si>
  <si>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</si>
  <si>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</si>
  <si>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</si>
  <si>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</si>
  <si>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</si>
  <si>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</si>
  <si>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</si>
  <si>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</si>
  <si>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</si>
  <si>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</si>
  <si>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</si>
  <si>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</si>
  <si>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</si>
  <si>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</si>
  <si>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</si>
  <si>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</si>
  <si>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</si>
  <si>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</si>
  <si>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</si>
  <si>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</si>
  <si>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</si>
  <si>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</si>
  <si>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</si>
  <si>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</si>
  <si>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</si>
  <si>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</si>
  <si>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</si>
  <si>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</si>
  <si>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</si>
  <si>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</si>
  <si>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</si>
  <si>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</si>
  <si>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</si>
  <si>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</si>
  <si>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</si>
  <si>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</si>
  <si>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</si>
  <si>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</si>
  <si>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</si>
  <si>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</si>
  <si>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</si>
  <si>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</si>
  <si>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</si>
  <si>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</si>
  <si>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</si>
  <si>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</si>
  <si>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</si>
  <si>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</si>
  <si>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</si>
  <si>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</si>
  <si>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</si>
  <si>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</si>
  <si>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</si>
  <si>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</si>
  <si>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</si>
  <si>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</si>
  <si>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</si>
  <si>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</si>
  <si>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</si>
  <si>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</si>
  <si>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</si>
  <si>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</si>
  <si>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</si>
  <si>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</si>
  <si>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</si>
  <si>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</si>
  <si>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</si>
  <si>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</si>
  <si>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</si>
  <si>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</si>
  <si>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</si>
  <si>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</si>
  <si>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</si>
  <si>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</si>
  <si>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</si>
  <si>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</si>
  <si>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</si>
  <si>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</si>
  <si>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</si>
  <si>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</si>
  <si>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</si>
  <si>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</si>
  <si>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</si>
  <si>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</si>
  <si>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</si>
  <si>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</si>
  <si>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</si>
  <si>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</si>
  <si>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</si>
  <si>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</si>
  <si>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</si>
  <si>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</si>
  <si>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</si>
  <si>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</si>
  <si>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</si>
  <si>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</si>
  <si>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</si>
  <si>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</si>
  <si>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</si>
  <si>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</si>
  <si>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</si>
  <si>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</si>
  <si>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</si>
  <si>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</si>
  <si>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</si>
  <si>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</si>
  <si>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</si>
  <si>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</si>
  <si>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</si>
  <si>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</si>
  <si>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</si>
  <si>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</si>
  <si>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</si>
  <si>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</si>
  <si>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</si>
  <si>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</si>
  <si>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</si>
  <si>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</si>
  <si>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</si>
  <si>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</si>
  <si>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</si>
  <si>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</si>
  <si>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</si>
  <si>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</si>
  <si>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</si>
  <si>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</si>
  <si>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</si>
  <si>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</si>
  <si>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</si>
  <si>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</si>
  <si>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</si>
  <si>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</si>
  <si>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</si>
  <si>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</si>
  <si>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</si>
  <si>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</si>
  <si>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</si>
  <si>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</si>
  <si>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</si>
  <si>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</si>
  <si>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</si>
  <si>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</si>
  <si>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</si>
  <si>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</si>
  <si>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</si>
  <si>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</si>
  <si>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</si>
  <si>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</si>
  <si>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</si>
  <si>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</si>
  <si>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</si>
  <si>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</si>
  <si>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</si>
  <si>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</si>
  <si>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</si>
  <si>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</si>
  <si>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</si>
  <si>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</si>
  <si>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</si>
  <si>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</si>
  <si>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</si>
  <si>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</si>
  <si>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</si>
  <si>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</si>
  <si>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</si>
  <si>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</si>
  <si>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</si>
  <si>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</si>
  <si>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</si>
  <si>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</si>
  <si>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</si>
  <si>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</si>
  <si>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</si>
  <si>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</si>
  <si>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</si>
  <si>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</si>
  <si>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</si>
  <si>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</si>
  <si>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</si>
  <si>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</si>
  <si>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</si>
  <si>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</si>
  <si>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</si>
  <si>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</si>
  <si>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</si>
  <si>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</si>
  <si>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</si>
  <si>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</si>
  <si>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</si>
  <si>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</si>
  <si>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</si>
  <si>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</si>
  <si>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</si>
  <si>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</si>
  <si>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</si>
  <si>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</si>
  <si>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</si>
  <si>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</si>
  <si>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</si>
  <si>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</si>
  <si>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</si>
  <si>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</si>
  <si>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</si>
  <si>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</si>
  <si>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</si>
  <si>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</si>
  <si>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</si>
  <si>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</si>
  <si>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</si>
  <si>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</si>
  <si>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</si>
  <si>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</si>
  <si>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</si>
  <si>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</si>
  <si>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</si>
  <si>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</si>
  <si>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</si>
  <si>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</si>
  <si>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</si>
  <si>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</si>
  <si>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</si>
  <si>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</si>
  <si>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</si>
  <si>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</si>
  <si>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</si>
  <si>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</si>
  <si>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</si>
  <si>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</si>
  <si>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</si>
  <si>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</si>
  <si>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</si>
  <si>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</si>
  <si>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</si>
  <si>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</si>
  <si>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</si>
  <si>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</si>
  <si>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</si>
  <si>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</si>
  <si>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</si>
  <si>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</si>
  <si>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</si>
  <si>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</si>
  <si>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</si>
  <si>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</si>
  <si>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</si>
  <si>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</si>
  <si>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</si>
  <si>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</si>
  <si>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</si>
  <si>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</si>
  <si>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</si>
  <si>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</si>
  <si>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</si>
  <si>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</si>
  <si>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</si>
  <si>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</si>
  <si>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</si>
  <si>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</si>
  <si>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</si>
  <si>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</si>
  <si>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</si>
  <si>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</si>
  <si>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</si>
  <si>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</si>
  <si>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</si>
  <si>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</si>
  <si>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</si>
  <si>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</si>
  <si>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</si>
  <si>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</si>
  <si>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</si>
  <si>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</si>
  <si>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</si>
  <si>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</si>
  <si>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</si>
  <si>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</si>
  <si>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</si>
  <si>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</si>
  <si>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</si>
  <si>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</si>
  <si>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</si>
  <si>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</si>
  <si>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</si>
  <si>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</si>
  <si>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</si>
  <si>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</si>
  <si>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</si>
  <si>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</si>
  <si>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</si>
  <si>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</si>
  <si>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</si>
  <si>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</si>
  <si>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</si>
  <si>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</si>
  <si>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</si>
  <si>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</si>
  <si>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</si>
  <si>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</si>
  <si>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</si>
  <si>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</si>
  <si>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</si>
  <si>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</si>
  <si>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</si>
  <si>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</si>
  <si>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</si>
  <si>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</si>
  <si>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</si>
  <si>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</si>
  <si>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</si>
  <si>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</si>
  <si>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</si>
  <si>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</si>
  <si>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</si>
  <si>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</si>
  <si>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</si>
  <si>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</si>
  <si>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</si>
  <si>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</si>
  <si>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</si>
  <si>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</si>
  <si>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</si>
  <si>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</si>
  <si>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</si>
  <si>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</si>
  <si>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</si>
  <si>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</si>
  <si>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</si>
  <si>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</si>
  <si>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</si>
  <si>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</si>
  <si>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</si>
  <si>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</si>
  <si>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</si>
  <si>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</si>
  <si>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</si>
  <si>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</si>
  <si>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</si>
  <si>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</si>
  <si>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</si>
  <si>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</si>
  <si>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</si>
  <si>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</si>
  <si>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</si>
  <si>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</si>
  <si>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</si>
  <si>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</si>
  <si>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</si>
  <si>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</si>
  <si>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</si>
  <si>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</si>
  <si>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</si>
  <si>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</si>
  <si>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</si>
  <si>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</si>
  <si>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</si>
  <si>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</si>
  <si>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</si>
  <si>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</si>
  <si>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</si>
  <si>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</si>
  <si>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</si>
  <si>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</si>
  <si>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</si>
  <si>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</si>
  <si>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</si>
  <si>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</si>
  <si>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</si>
  <si>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</si>
  <si>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</si>
  <si>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</si>
  <si>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</si>
  <si>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</si>
  <si>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</si>
  <si>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</si>
  <si>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</si>
  <si>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</si>
  <si>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</si>
  <si>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</si>
  <si>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</si>
  <si>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</si>
  <si>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</si>
  <si>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</si>
  <si>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</si>
  <si>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</si>
  <si>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</si>
  <si>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</si>
  <si>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</si>
  <si>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</si>
  <si>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</si>
  <si>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</si>
  <si>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</si>
  <si>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</si>
  <si>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</si>
  <si>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</si>
  <si>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</si>
  <si>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</si>
  <si>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</si>
  <si>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</si>
  <si>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</si>
  <si>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</si>
  <si>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</si>
  <si>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</si>
  <si>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</si>
  <si>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</si>
  <si>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</si>
  <si>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</si>
  <si>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</si>
  <si>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</si>
  <si>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</si>
  <si>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</si>
  <si>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</si>
  <si>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</si>
  <si>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</si>
  <si>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</si>
  <si>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</si>
  <si>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</si>
  <si>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</si>
  <si>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</si>
  <si>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</si>
  <si>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</si>
  <si>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</si>
  <si>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</si>
  <si>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</si>
  <si>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</si>
  <si>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</si>
  <si>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</si>
  <si>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</si>
  <si>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</si>
  <si>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</si>
  <si>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</si>
  <si>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</si>
  <si>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</si>
  <si>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</si>
  <si>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</si>
  <si>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</si>
  <si>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</si>
  <si>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</si>
  <si>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</si>
  <si>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</si>
  <si>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</si>
  <si>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</si>
  <si>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</si>
  <si>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</si>
  <si>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</si>
  <si>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</si>
  <si>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</si>
  <si>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</si>
  <si>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</si>
  <si>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</si>
  <si>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</si>
  <si>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</si>
  <si>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</si>
  <si>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</si>
  <si>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</si>
  <si>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</si>
  <si>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</si>
  <si>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</si>
  <si>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</si>
  <si>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</si>
  <si>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</si>
  <si>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</si>
  <si>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</si>
  <si>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</si>
  <si>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</si>
  <si>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</si>
  <si>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</si>
  <si>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</si>
  <si>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</si>
  <si>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</si>
  <si>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</si>
  <si>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</si>
  <si>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</si>
  <si>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</si>
  <si>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</si>
  <si>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</si>
  <si>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</si>
  <si>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</si>
  <si>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</si>
  <si>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</si>
  <si>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</si>
  <si>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</si>
  <si>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</si>
  <si>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</si>
  <si>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</si>
  <si>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</si>
  <si>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</si>
  <si>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</si>
  <si>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</si>
  <si>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</si>
  <si>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</si>
  <si>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</si>
  <si>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</si>
  <si>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</si>
  <si>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</si>
  <si>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</si>
  <si>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</si>
  <si>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</si>
  <si>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</si>
  <si>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</si>
  <si>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</si>
  <si>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</si>
  <si>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</si>
  <si>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</si>
  <si>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</si>
  <si>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</si>
  <si>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</si>
  <si>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</si>
  <si>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</si>
  <si>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</si>
  <si>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</si>
  <si>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</si>
  <si>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</si>
  <si>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</si>
  <si>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</si>
  <si>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</si>
  <si>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</si>
  <si>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</si>
  <si>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</si>
  <si>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</si>
  <si>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</si>
  <si>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</si>
  <si>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</si>
  <si>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</si>
  <si>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</si>
  <si>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</si>
  <si>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</si>
  <si>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</si>
  <si>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</si>
  <si>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</si>
  <si>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</si>
  <si>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</si>
  <si>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</si>
  <si>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</si>
  <si>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</si>
  <si>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</si>
  <si>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</si>
  <si>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</si>
  <si>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</si>
  <si>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</si>
  <si>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</si>
  <si>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</si>
  <si>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</si>
  <si>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</si>
  <si>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</si>
  <si>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</si>
  <si>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</si>
  <si>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</si>
  <si>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</si>
  <si>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</si>
  <si>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</si>
  <si>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</si>
  <si>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</si>
  <si>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</si>
  <si>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</si>
  <si>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</si>
  <si>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</si>
  <si>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</si>
  <si>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</si>
  <si>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</si>
  <si>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</si>
  <si>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</si>
  <si>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</si>
  <si>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</si>
  <si>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</si>
  <si>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</si>
  <si>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</si>
  <si>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</si>
  <si>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</si>
  <si>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</si>
  <si>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</si>
  <si>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</si>
  <si>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</si>
  <si>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</si>
  <si>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</si>
  <si>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</si>
  <si>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</si>
  <si>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</si>
  <si>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</si>
  <si>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</si>
  <si>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</si>
  <si>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</si>
  <si>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</si>
  <si>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</si>
  <si>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</si>
  <si>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</si>
  <si>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</si>
  <si>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</si>
  <si>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</si>
  <si>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</si>
  <si>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</si>
  <si>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</si>
  <si>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</si>
  <si>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</si>
  <si>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</si>
  <si>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</si>
  <si>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</si>
  <si>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</si>
  <si>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</si>
  <si>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</si>
  <si>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</si>
  <si>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</si>
  <si>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</si>
  <si>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</si>
  <si>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</si>
  <si>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</si>
  <si>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</si>
  <si>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</si>
  <si>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</si>
  <si>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</si>
  <si>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</si>
  <si>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</si>
  <si>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</si>
  <si>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</si>
  <si>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</si>
  <si>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</si>
  <si>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</si>
  <si>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</si>
  <si>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</si>
  <si>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</si>
  <si>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</si>
  <si>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</si>
  <si>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</si>
  <si>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</si>
  <si>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</si>
  <si>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</si>
  <si>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</si>
  <si>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</si>
  <si>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</si>
  <si>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</si>
  <si>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</si>
  <si>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</si>
  <si>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</si>
  <si>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</si>
  <si>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</si>
  <si>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</si>
  <si>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</si>
  <si>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</si>
  <si>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</si>
  <si>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</si>
  <si>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</si>
  <si>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</si>
  <si>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</si>
  <si>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</si>
  <si>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</si>
  <si>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</si>
  <si>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</si>
  <si>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</si>
  <si>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</si>
  <si>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</si>
  <si>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</si>
  <si>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</si>
  <si>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</si>
  <si>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</si>
  <si>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</si>
  <si>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</si>
  <si>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</si>
  <si>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</si>
  <si>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</si>
  <si>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</si>
  <si>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</si>
  <si>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</si>
  <si>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</si>
  <si>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</si>
  <si>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</si>
  <si>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</si>
  <si>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</si>
  <si>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</si>
  <si>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</si>
  <si>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</si>
  <si>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</si>
  <si>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</si>
  <si>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</si>
  <si>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</si>
  <si>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</si>
  <si>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</si>
  <si>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</si>
  <si>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</si>
  <si>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</si>
  <si>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</si>
  <si>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</si>
  <si>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</si>
  <si>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</si>
  <si>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</si>
  <si>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</si>
  <si>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</si>
  <si>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</si>
  <si>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</si>
  <si>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</si>
  <si>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</si>
  <si>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</si>
  <si>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</si>
  <si>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</si>
  <si>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</si>
  <si>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</si>
  <si>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</si>
  <si>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</si>
  <si>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</si>
  <si>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</si>
  <si>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</si>
  <si>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</si>
  <si>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</si>
  <si>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</si>
  <si>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</si>
  <si>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</si>
  <si>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</si>
  <si>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</si>
  <si>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</si>
  <si>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</si>
  <si>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</si>
  <si>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</si>
  <si>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</si>
  <si>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</si>
  <si>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</si>
  <si>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</si>
  <si>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</si>
  <si>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</si>
  <si>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</si>
  <si>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</si>
  <si>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</si>
  <si>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</si>
  <si>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</si>
  <si>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</si>
  <si>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</si>
  <si>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</si>
  <si>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</si>
  <si>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</si>
  <si>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</si>
  <si>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</si>
  <si>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</si>
  <si>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</si>
  <si>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</si>
  <si>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</si>
  <si>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</si>
  <si>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</si>
  <si>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</si>
  <si>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</si>
  <si>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</si>
  <si>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</si>
  <si>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</si>
  <si>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</si>
  <si>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</si>
  <si>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</si>
  <si>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</si>
  <si>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</si>
  <si>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</si>
  <si>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</si>
  <si>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</si>
  <si>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</si>
  <si>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</si>
  <si>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</si>
  <si>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</si>
  <si>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</si>
  <si>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</si>
  <si>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</si>
  <si>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</si>
  <si>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</si>
  <si>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</si>
  <si>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</si>
  <si>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</si>
  <si>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</si>
  <si>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</si>
  <si>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</si>
  <si>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</si>
  <si>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</si>
  <si>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</si>
  <si>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</si>
  <si>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</si>
  <si>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</si>
  <si>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</si>
  <si>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</si>
  <si>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</si>
  <si>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</si>
  <si>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</si>
  <si>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</si>
  <si>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</si>
  <si>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</si>
  <si>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</si>
  <si>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</si>
  <si>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</si>
  <si>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</si>
  <si>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</si>
  <si>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</si>
  <si>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</si>
  <si>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</si>
  <si>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</si>
  <si>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</si>
  <si>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</si>
  <si>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</si>
  <si>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</si>
  <si>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</si>
  <si>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</si>
  <si>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</si>
  <si>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</si>
  <si>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</si>
  <si>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</si>
  <si>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</si>
  <si>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</si>
  <si>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</si>
  <si>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</si>
  <si>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</si>
  <si>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</si>
  <si>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</si>
  <si>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</si>
  <si>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</si>
  <si>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</si>
  <si>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</si>
  <si>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</si>
  <si>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</si>
  <si>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</si>
  <si>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</si>
  <si>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</si>
  <si>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</si>
  <si>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</si>
  <si>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</si>
  <si>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</si>
  <si>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</si>
  <si>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</si>
  <si>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</si>
  <si>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</si>
  <si>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</si>
  <si>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</si>
  <si>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</si>
  <si>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</si>
  <si>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</si>
  <si>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</si>
  <si>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</si>
  <si>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</si>
  <si>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</si>
  <si>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</si>
  <si>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</si>
  <si>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</si>
  <si>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</si>
  <si>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</si>
  <si>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</si>
  <si>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</si>
  <si>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</si>
  <si>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</si>
  <si>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</si>
  <si>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</si>
  <si>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</si>
  <si>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</si>
  <si>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</si>
  <si>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</si>
  <si>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</si>
  <si>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</si>
  <si>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</si>
  <si>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</si>
  <si>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</si>
  <si>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</si>
  <si>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</si>
  <si>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</si>
  <si>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</si>
  <si>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</si>
  <si>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</si>
  <si>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</si>
  <si>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</si>
  <si>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</si>
  <si>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</si>
  <si>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</si>
  <si>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</si>
  <si>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</si>
  <si>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</si>
  <si>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</si>
  <si>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</si>
  <si>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</si>
  <si>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</si>
  <si>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</si>
  <si>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</si>
  <si>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</si>
  <si>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</si>
  <si>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</si>
  <si>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</si>
  <si>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</si>
  <si>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</si>
  <si>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</si>
  <si>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</si>
  <si>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</si>
  <si>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</si>
  <si>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</si>
  <si>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</si>
  <si>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</si>
  <si>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</si>
  <si>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</si>
  <si>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</si>
  <si>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</si>
  <si>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</si>
  <si>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</si>
  <si>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</si>
  <si>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</si>
  <si>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</si>
  <si>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</si>
  <si>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</si>
  <si>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</si>
  <si>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</si>
  <si>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</si>
  <si>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</si>
  <si>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</si>
  <si>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</si>
  <si>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</si>
  <si>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</si>
  <si>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</si>
  <si>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</si>
  <si>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</si>
  <si>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</si>
  <si>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</si>
  <si>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</si>
  <si>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</si>
  <si>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</si>
  <si>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</si>
  <si>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</si>
  <si>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</si>
  <si>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</si>
  <si>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</si>
  <si>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</si>
  <si>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</si>
  <si>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</si>
  <si>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</si>
  <si>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</si>
  <si>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</si>
  <si>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</si>
  <si>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</si>
  <si>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</si>
  <si>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</si>
  <si>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</si>
  <si>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</si>
  <si>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</si>
  <si>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</si>
  <si>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</si>
  <si>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</si>
  <si>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</si>
  <si>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</si>
  <si>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</si>
  <si>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</si>
  <si>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</si>
  <si>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</si>
  <si>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</si>
  <si>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</si>
  <si>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</si>
  <si>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</si>
  <si>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</si>
  <si>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</si>
  <si>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</si>
  <si>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</si>
  <si>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</si>
  <si>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</si>
  <si>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</si>
  <si>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</si>
  <si>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</si>
  <si>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</si>
  <si>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</si>
  <si>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</si>
  <si>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</si>
  <si>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</si>
  <si>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</si>
  <si>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</si>
  <si>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</si>
  <si>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</si>
  <si>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</si>
  <si>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</si>
  <si>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</si>
  <si>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</si>
  <si>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</si>
  <si>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</si>
  <si>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</si>
  <si>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</si>
  <si>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</si>
  <si>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</si>
  <si>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</si>
  <si>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</si>
  <si>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</si>
  <si>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</si>
  <si>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</si>
  <si>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</si>
  <si>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</si>
  <si>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</si>
  <si>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</si>
  <si>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</si>
  <si>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</si>
  <si>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</si>
  <si>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</si>
  <si>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</si>
  <si>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</si>
  <si>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</si>
  <si>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</si>
  <si>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</si>
  <si>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</si>
  <si>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</si>
  <si>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</si>
  <si>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</si>
  <si>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</si>
  <si>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</si>
  <si>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</si>
  <si>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</si>
  <si>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</si>
  <si>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</si>
  <si>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</si>
  <si>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</si>
  <si>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</si>
  <si>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</si>
  <si>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</si>
  <si>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</si>
  <si>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</si>
  <si>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</si>
  <si>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</si>
  <si>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</si>
  <si>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</si>
  <si>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</si>
  <si>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</si>
  <si>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</si>
  <si>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</si>
  <si>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</si>
  <si>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</si>
  <si>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</si>
  <si>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</si>
  <si>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</si>
  <si>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</si>
  <si>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</si>
  <si>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</si>
  <si>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</si>
  <si>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</si>
  <si>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</si>
  <si>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</si>
  <si>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</si>
  <si>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</si>
  <si>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</si>
  <si>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</si>
  <si>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</si>
  <si>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</si>
  <si>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</si>
  <si>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</si>
  <si>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</si>
  <si>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</si>
  <si>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</si>
  <si>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</si>
  <si>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</si>
  <si>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</si>
  <si>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</si>
  <si>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</si>
  <si>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</si>
  <si>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</si>
  <si>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</si>
  <si>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</si>
  <si>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</si>
  <si>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</si>
  <si>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</si>
  <si>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</si>
  <si>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</si>
  <si>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</si>
  <si>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</si>
  <si>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</si>
  <si>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</si>
  <si>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</si>
  <si>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</si>
  <si>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</si>
  <si>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</si>
  <si>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</si>
  <si>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</si>
  <si>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</si>
  <si>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</si>
  <si>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</si>
  <si>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</si>
  <si>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</si>
  <si>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</si>
  <si>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</si>
  <si>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</si>
  <si>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</si>
  <si>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</si>
  <si>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</si>
  <si>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</si>
  <si>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</si>
  <si>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</si>
  <si>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</si>
  <si>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</si>
  <si>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</si>
  <si>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</si>
  <si>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</si>
  <si>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</si>
  <si>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</si>
  <si>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</si>
  <si>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</si>
  <si>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</si>
  <si>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</si>
  <si>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</si>
  <si>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</si>
  <si>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</si>
  <si>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</si>
  <si>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</si>
  <si>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</si>
  <si>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</si>
  <si>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</si>
  <si>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</si>
  <si>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</si>
  <si>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</si>
  <si>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</si>
  <si>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</si>
  <si>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</si>
  <si>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</si>
  <si>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</si>
  <si>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</si>
  <si>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</si>
  <si>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</si>
  <si>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</si>
  <si>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</si>
  <si>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</si>
  <si>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</si>
  <si>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</si>
  <si>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</si>
  <si>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</si>
  <si>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</si>
  <si>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</si>
  <si>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</si>
  <si>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</si>
  <si>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</si>
  <si>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</si>
  <si>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</si>
  <si>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</si>
  <si>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</si>
  <si>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</si>
  <si>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</si>
  <si>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</si>
  <si>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</si>
  <si>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</si>
  <si>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</si>
  <si>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</si>
  <si>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</si>
  <si>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</si>
  <si>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</si>
  <si>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</si>
  <si>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</si>
  <si>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</si>
  <si>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</si>
  <si>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</si>
  <si>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</si>
  <si>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</si>
  <si>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</si>
  <si>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</si>
  <si>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</si>
  <si>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</si>
  <si>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</si>
  <si>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</si>
  <si>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</si>
  <si>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</si>
  <si>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</si>
  <si>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</si>
  <si>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</si>
  <si>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</si>
  <si>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</si>
  <si>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</si>
  <si>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</si>
  <si>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</si>
  <si>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</si>
  <si>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</si>
  <si>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</si>
  <si>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</si>
  <si>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</si>
  <si>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</si>
  <si>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</si>
  <si>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</si>
  <si>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</si>
  <si>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</si>
  <si>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</si>
  <si>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</si>
  <si>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</si>
  <si>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</si>
  <si>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</si>
  <si>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</si>
  <si>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</si>
  <si>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</si>
  <si>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</si>
  <si>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</si>
  <si>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</si>
  <si>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</si>
  <si>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</si>
  <si>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</si>
  <si>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</si>
  <si>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</si>
  <si>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</si>
  <si>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</si>
  <si>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</si>
  <si>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</si>
  <si>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</si>
  <si>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</si>
  <si>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</si>
  <si>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</si>
  <si>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</si>
  <si>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</si>
  <si>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</si>
  <si>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</si>
  <si>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</si>
  <si>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</si>
  <si>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</si>
  <si>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</si>
  <si>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</si>
  <si>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</si>
  <si>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</si>
  <si>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</si>
  <si>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</si>
  <si>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</si>
  <si>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</si>
  <si>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</si>
  <si>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</si>
  <si>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</si>
  <si>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</si>
  <si>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</si>
  <si>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</si>
  <si>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</si>
  <si>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</si>
  <si>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</si>
  <si>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</si>
  <si>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</si>
  <si>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</si>
  <si>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</si>
  <si>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</si>
  <si>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</si>
  <si>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</si>
  <si>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</si>
  <si>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</si>
  <si>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</si>
  <si>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</si>
  <si>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</si>
  <si>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</si>
  <si>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</si>
  <si>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</si>
  <si>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</si>
  <si>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</si>
  <si>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</si>
  <si>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</si>
  <si>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</si>
  <si>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</si>
  <si>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</si>
  <si>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</si>
  <si>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</si>
  <si>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</si>
  <si>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</si>
  <si>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</si>
  <si>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</si>
  <si>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</si>
  <si>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</si>
  <si>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</si>
  <si>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</si>
  <si>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</si>
  <si>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</si>
  <si>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</si>
  <si>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</si>
  <si>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</si>
  <si>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</si>
  <si>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</si>
  <si>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</si>
  <si>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</si>
  <si>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</si>
  <si>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</si>
  <si>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</si>
  <si>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</si>
  <si>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</si>
  <si>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</si>
  <si>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</si>
  <si>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</si>
  <si>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</si>
  <si>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</si>
  <si>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</si>
  <si>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</si>
  <si>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</si>
  <si>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</si>
  <si>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</si>
  <si>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</si>
  <si>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</si>
  <si>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</si>
  <si>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</si>
  <si>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</si>
  <si>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</si>
  <si>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</si>
  <si>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</si>
  <si>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</si>
  <si>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</si>
  <si>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</si>
  <si>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</si>
  <si>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</si>
  <si>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</si>
  <si>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</si>
  <si>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</si>
  <si>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</si>
  <si>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</si>
  <si>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</si>
  <si>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</si>
  <si>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</si>
  <si>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</si>
  <si>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</si>
  <si>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</si>
  <si>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</si>
  <si>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</si>
  <si>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</si>
  <si>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</si>
  <si>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</si>
  <si>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</si>
  <si>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</si>
  <si>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</si>
  <si>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</si>
  <si>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</si>
  <si>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</si>
  <si>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</si>
  <si>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</si>
  <si>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</si>
  <si>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</si>
  <si>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</si>
  <si>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</si>
  <si>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</si>
  <si>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</si>
  <si>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</si>
  <si>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</si>
  <si>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</si>
  <si>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</si>
  <si>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</si>
  <si>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</si>
  <si>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</si>
  <si>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</si>
  <si>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</si>
  <si>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</si>
  <si>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</si>
  <si>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</si>
  <si>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</si>
  <si>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</si>
  <si>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</si>
  <si>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</si>
  <si>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</si>
  <si>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</si>
  <si>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</si>
  <si>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</si>
  <si>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</si>
  <si>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</si>
  <si>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</si>
  <si>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</si>
  <si>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</si>
  <si>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</si>
  <si>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</si>
  <si>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</si>
  <si>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</si>
  <si>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</si>
  <si>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</si>
  <si>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</si>
  <si>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</si>
  <si>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</si>
  <si>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</si>
  <si>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</si>
  <si>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</si>
  <si>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</si>
  <si>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</si>
  <si>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</si>
  <si>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</si>
  <si>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</si>
  <si>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</si>
  <si>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</si>
  <si>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</si>
  <si>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</si>
  <si>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</si>
  <si>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</si>
  <si>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</si>
  <si>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</si>
  <si>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</si>
  <si>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</si>
  <si>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</si>
  <si>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</si>
  <si>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</si>
  <si>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</si>
  <si>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</si>
  <si>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</si>
  <si>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</si>
  <si>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</si>
  <si>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</si>
  <si>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</si>
  <si>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</si>
  <si>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</si>
  <si>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</si>
  <si>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</si>
  <si>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</si>
  <si>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</si>
  <si>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</si>
  <si>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</si>
  <si>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</si>
  <si>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</si>
  <si>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</si>
  <si>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</si>
  <si>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</si>
  <si>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</si>
  <si>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</si>
  <si>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</si>
  <si>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</si>
  <si>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</si>
  <si>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</si>
  <si>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</si>
  <si>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</si>
  <si>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</si>
  <si>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</si>
  <si>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</si>
  <si>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</si>
  <si>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</si>
  <si>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</si>
  <si>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</si>
  <si>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</si>
  <si>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</si>
  <si>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</si>
  <si>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</si>
  <si>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</si>
  <si>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</si>
  <si>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</si>
  <si>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</si>
  <si>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</si>
  <si>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</si>
  <si>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</si>
  <si>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</si>
  <si>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</si>
  <si>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</si>
  <si>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</si>
  <si>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</si>
  <si>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</si>
  <si>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</si>
  <si>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</si>
  <si>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</si>
  <si>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</si>
  <si>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</si>
  <si>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</si>
  <si>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</si>
  <si>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</si>
  <si>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</si>
  <si>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</si>
  <si>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</si>
  <si>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</si>
  <si>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</si>
  <si>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</si>
  <si>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</si>
  <si>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</si>
  <si>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</si>
  <si>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</si>
  <si>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</si>
  <si>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</si>
  <si>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</si>
  <si>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</si>
  <si>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</si>
  <si>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</si>
  <si>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</si>
  <si>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</si>
  <si>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</si>
  <si>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</si>
  <si>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</si>
  <si>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</si>
  <si>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</si>
  <si>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</si>
  <si>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</si>
  <si>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</si>
  <si>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</si>
  <si>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</si>
  <si>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</si>
  <si>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</si>
  <si>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</si>
  <si>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</si>
  <si>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</si>
  <si>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</si>
  <si>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</si>
  <si>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</si>
  <si>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</si>
  <si>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</si>
  <si>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</si>
  <si>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</si>
  <si>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</si>
  <si>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</si>
  <si>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</si>
  <si>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</si>
  <si>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</si>
  <si>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</si>
  <si>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</si>
  <si>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</si>
  <si>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</si>
  <si>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</si>
  <si>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</si>
  <si>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</si>
  <si>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</si>
  <si>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</si>
  <si>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</si>
  <si>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</si>
  <si>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</si>
  <si>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</si>
  <si>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</si>
  <si>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</si>
  <si>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</si>
  <si>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</si>
  <si>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</si>
  <si>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</si>
  <si>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</si>
  <si>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</si>
  <si>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</si>
  <si>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</si>
  <si>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</si>
  <si>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</si>
  <si>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</si>
  <si>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</si>
  <si>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</si>
  <si>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</si>
  <si>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</si>
  <si>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</si>
  <si>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</si>
  <si>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</si>
  <si>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</si>
  <si>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</si>
  <si>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</si>
  <si>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</si>
  <si>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</si>
  <si>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</si>
  <si>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</si>
  <si>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</si>
  <si>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</si>
  <si>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</si>
  <si>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</si>
  <si>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</si>
  <si>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</si>
  <si>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</si>
  <si>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</si>
  <si>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</si>
  <si>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</si>
  <si>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</si>
  <si>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</si>
  <si>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</si>
  <si>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</si>
  <si>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</si>
  <si>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</si>
  <si>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</si>
  <si>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</si>
  <si>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</si>
  <si>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</si>
  <si>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</si>
  <si>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</si>
  <si>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</si>
  <si>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</si>
  <si>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</si>
  <si>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</si>
  <si>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</si>
  <si>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</si>
  <si>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</si>
  <si>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</si>
  <si>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</si>
  <si>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</si>
  <si>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</si>
  <si>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</si>
  <si>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</si>
  <si>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</si>
  <si>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</si>
  <si>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</si>
  <si>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</si>
  <si>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</si>
  <si>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</si>
  <si>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</si>
  <si>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</si>
  <si>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</si>
  <si>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</si>
  <si>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</si>
  <si>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</si>
  <si>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</si>
  <si>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</si>
  <si>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</si>
  <si>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</si>
  <si>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</si>
  <si>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</si>
  <si>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</si>
  <si>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</si>
  <si>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</si>
  <si>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</si>
  <si>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</si>
  <si>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</si>
  <si>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</si>
  <si>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</si>
  <si>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</si>
  <si>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</si>
  <si>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</si>
  <si>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</si>
  <si>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</si>
  <si>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</si>
  <si>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</si>
  <si>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</si>
  <si>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</si>
  <si>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</si>
  <si>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</si>
  <si>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</si>
  <si>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</si>
  <si>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</si>
  <si>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</si>
  <si>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</si>
  <si>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</si>
  <si>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</si>
  <si>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</si>
  <si>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</si>
  <si>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</si>
  <si>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</si>
  <si>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</si>
  <si>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</si>
  <si>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</si>
  <si>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</si>
  <si>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</si>
  <si>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</si>
  <si>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</si>
  <si>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</si>
  <si>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</si>
  <si>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</si>
  <si>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</si>
  <si>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</si>
  <si>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</si>
  <si>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</si>
  <si>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</si>
  <si>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</si>
  <si>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</si>
  <si>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</si>
  <si>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</si>
  <si>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</si>
  <si>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</si>
  <si>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</si>
  <si>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</si>
  <si>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</si>
  <si>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</si>
  <si>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</si>
  <si>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</si>
  <si>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</si>
  <si>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</si>
  <si>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</si>
  <si>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</si>
  <si>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</si>
  <si>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</si>
  <si>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</si>
  <si>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</si>
  <si>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</si>
  <si>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</si>
  <si>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</si>
  <si>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</si>
  <si>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</si>
  <si>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</si>
  <si>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</si>
  <si>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</si>
  <si>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</si>
  <si>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</si>
  <si>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</si>
  <si>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</si>
  <si>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</si>
  <si>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</si>
  <si>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</si>
  <si>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</si>
  <si>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</si>
  <si>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</si>
  <si>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</si>
  <si>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</si>
  <si>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</si>
  <si>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</si>
  <si>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</si>
  <si>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</si>
  <si>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</si>
  <si>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</si>
  <si>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</si>
  <si>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</si>
  <si>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</si>
  <si>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</si>
  <si>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</si>
  <si>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</si>
  <si>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</si>
  <si>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</si>
  <si>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</si>
  <si>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</si>
  <si>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</si>
  <si>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</si>
  <si>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</si>
  <si>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</si>
  <si>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</si>
  <si>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</si>
  <si>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</si>
  <si>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</si>
  <si>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</si>
  <si>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</si>
  <si>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</si>
  <si>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</si>
  <si>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</si>
  <si>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</si>
  <si>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</si>
  <si>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</si>
  <si>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</si>
  <si>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</si>
  <si>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</si>
  <si>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</si>
  <si>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</si>
  <si>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</si>
  <si>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</si>
  <si>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</si>
  <si>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</si>
  <si>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</si>
  <si>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</si>
  <si>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</si>
  <si>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</si>
  <si>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</si>
  <si>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</si>
  <si>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</si>
  <si>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</si>
  <si>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</si>
  <si>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</si>
  <si>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</si>
  <si>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</si>
  <si>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</si>
  <si>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</si>
  <si>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</si>
  <si>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</si>
  <si>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</si>
  <si>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</si>
  <si>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</si>
  <si>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</si>
  <si>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</si>
  <si>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</si>
  <si>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</si>
  <si>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</si>
  <si>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</si>
  <si>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</si>
  <si>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</si>
  <si>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</si>
  <si>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</si>
  <si>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</si>
  <si>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</si>
  <si>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</si>
  <si>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</si>
  <si>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</si>
  <si>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</si>
  <si>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</si>
  <si>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</si>
  <si>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</si>
  <si>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</si>
  <si>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</si>
  <si>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</si>
  <si>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</si>
  <si>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</si>
  <si>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</si>
  <si>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</si>
  <si>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</si>
  <si>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</si>
  <si>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</si>
  <si>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</si>
  <si>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</si>
  <si>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</si>
  <si>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</si>
  <si>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</si>
  <si>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</si>
  <si>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</si>
  <si>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</si>
  <si>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</si>
  <si>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</si>
  <si>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</si>
  <si>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</si>
  <si>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</si>
  <si>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</si>
  <si>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</si>
  <si>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</si>
  <si>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</si>
  <si>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</si>
  <si>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</si>
  <si>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</si>
  <si>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</si>
  <si>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</si>
  <si>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</si>
  <si>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</si>
  <si>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</si>
  <si>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</si>
  <si>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</si>
  <si>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</si>
  <si>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</si>
  <si>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</si>
  <si>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</si>
  <si>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</si>
  <si>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</si>
  <si>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</si>
  <si>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</si>
  <si>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</si>
  <si>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</si>
  <si>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</si>
  <si>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</si>
  <si>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</si>
  <si>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</si>
  <si>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</si>
  <si>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</si>
  <si>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</si>
  <si>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</si>
  <si>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</si>
  <si>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</si>
  <si>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</si>
  <si>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</si>
  <si>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</si>
  <si>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</si>
  <si>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</si>
  <si>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</si>
  <si>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</si>
  <si>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</si>
  <si>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</si>
  <si>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</si>
  <si>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</si>
  <si>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</si>
  <si>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</si>
  <si>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</si>
  <si>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</si>
  <si>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</si>
  <si>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</si>
  <si>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</si>
  <si>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</si>
  <si>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</si>
  <si>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</si>
  <si>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</si>
  <si>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</si>
  <si>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</si>
  <si>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</si>
  <si>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</si>
  <si>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</si>
  <si>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</si>
  <si>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</si>
  <si>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</si>
  <si>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</si>
  <si>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</si>
  <si>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</si>
  <si>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</si>
  <si>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</si>
  <si>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</si>
  <si>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</si>
  <si>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</si>
  <si>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</si>
  <si>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</si>
  <si>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</si>
  <si>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</si>
  <si>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</si>
  <si>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</si>
  <si>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</si>
  <si>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</si>
  <si>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</si>
  <si>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</si>
  <si>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</si>
  <si>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</si>
  <si>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</si>
  <si>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</si>
  <si>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</si>
  <si>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</si>
  <si>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</si>
  <si>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</si>
  <si>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</si>
  <si>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</si>
  <si>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</si>
  <si>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</si>
  <si>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</si>
  <si>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</si>
  <si>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</si>
  <si>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</si>
  <si>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</si>
  <si>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</si>
  <si>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</si>
  <si>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</si>
  <si>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</si>
  <si>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</si>
  <si>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</si>
  <si>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</si>
  <si>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</si>
  <si>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</si>
  <si>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</si>
  <si>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</si>
  <si>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</si>
  <si>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</si>
  <si>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</si>
  <si>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</si>
  <si>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</si>
  <si>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</si>
  <si>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</si>
  <si>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</si>
  <si>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</si>
  <si>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</si>
  <si>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</si>
  <si>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</si>
  <si>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</si>
  <si>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</si>
  <si>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</si>
  <si>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</si>
  <si>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</si>
  <si>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</si>
  <si>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</si>
  <si>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</si>
  <si>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</si>
  <si>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</si>
  <si>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</si>
  <si>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</si>
  <si>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</si>
  <si>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</si>
  <si>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</si>
  <si>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</si>
  <si>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</si>
  <si>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</si>
  <si>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</si>
  <si>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</si>
  <si>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</si>
  <si>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</si>
  <si>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</si>
  <si>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</si>
  <si>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</si>
  <si>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</si>
  <si>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</si>
  <si>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</si>
  <si>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</si>
  <si>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</si>
  <si>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</si>
  <si>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</si>
  <si>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</si>
  <si>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</si>
  <si>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</si>
  <si>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</si>
  <si>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</si>
  <si>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</si>
  <si>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</si>
  <si>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</si>
  <si>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</si>
  <si>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</si>
  <si>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</si>
  <si>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</si>
  <si>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</si>
  <si>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</si>
  <si>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</si>
  <si>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</si>
  <si>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</si>
  <si>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</si>
  <si>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</si>
  <si>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</si>
  <si>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</si>
  <si>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</si>
  <si>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</si>
  <si>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</si>
  <si>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</si>
  <si>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</si>
  <si>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</si>
  <si>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</si>
  <si>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</si>
  <si>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</si>
  <si>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</si>
  <si>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</si>
  <si>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</si>
  <si>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</si>
  <si>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</si>
  <si>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</si>
  <si>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</si>
  <si>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</si>
  <si>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</si>
  <si>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</si>
  <si>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</si>
  <si>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</si>
  <si>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</si>
  <si>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</si>
  <si>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</si>
  <si>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</si>
  <si>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</si>
  <si>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</si>
  <si>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</si>
  <si>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</si>
  <si>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</si>
  <si>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</si>
  <si>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</si>
  <si>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</si>
  <si>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</si>
  <si>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</si>
  <si>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</si>
  <si>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</si>
  <si>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</si>
  <si>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</si>
  <si>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</si>
  <si>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</si>
  <si>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</si>
  <si>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</si>
  <si>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</si>
  <si>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</si>
  <si>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</si>
  <si>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</si>
  <si>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</si>
  <si>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</si>
  <si>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</si>
  <si>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</si>
  <si>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</si>
  <si>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</si>
  <si>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</si>
  <si>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</si>
  <si>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</si>
  <si>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</si>
  <si>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</si>
  <si>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</si>
  <si>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</si>
  <si>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</si>
  <si>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</si>
  <si>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</si>
  <si>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</si>
  <si>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</si>
  <si>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</si>
  <si>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</si>
  <si>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</si>
  <si>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</si>
  <si>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</si>
  <si>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</si>
  <si>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</si>
  <si>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</si>
  <si>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</si>
  <si>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</si>
  <si>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</si>
  <si>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</si>
  <si>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</si>
  <si>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</si>
  <si>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</si>
  <si>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</si>
  <si>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</si>
  <si>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</si>
  <si>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</si>
  <si>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</si>
  <si>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</si>
  <si>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</si>
  <si>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</si>
  <si>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</si>
  <si>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</si>
  <si>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</si>
  <si>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</si>
  <si>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</si>
  <si>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</si>
  <si>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</si>
  <si>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</si>
  <si>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</si>
  <si>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</si>
  <si>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</si>
  <si>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</si>
  <si>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</si>
  <si>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</si>
  <si>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</si>
  <si>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</si>
  <si>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</si>
  <si>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</si>
  <si>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</si>
  <si>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</si>
  <si>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</si>
  <si>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</si>
  <si>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</si>
  <si>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</si>
  <si>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</si>
  <si>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</si>
  <si>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</si>
  <si>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</si>
  <si>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</si>
  <si>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</si>
  <si>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</si>
  <si>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</si>
  <si>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</si>
  <si>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</si>
  <si>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</si>
  <si>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</si>
  <si>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</si>
  <si>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</si>
  <si>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</si>
  <si>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</si>
  <si>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</si>
  <si>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</si>
  <si>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</si>
  <si>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</si>
  <si>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</si>
  <si>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</si>
  <si>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</si>
  <si>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</si>
  <si>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</si>
  <si>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</si>
  <si>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</si>
  <si>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</si>
  <si>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</si>
  <si>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</si>
  <si>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</si>
  <si>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</si>
  <si>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</si>
  <si>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</si>
  <si>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</si>
  <si>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</si>
  <si>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</si>
  <si>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</si>
  <si>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</si>
  <si>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</si>
  <si>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</si>
  <si>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</si>
  <si>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</si>
  <si>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</si>
  <si>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</si>
  <si>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</si>
  <si>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</si>
  <si>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</si>
  <si>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</si>
  <si>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</si>
  <si>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</si>
  <si>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</si>
  <si>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</si>
  <si>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</si>
  <si>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</si>
  <si>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</si>
  <si>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</si>
  <si>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</si>
  <si>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</si>
  <si>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</si>
  <si>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</si>
  <si>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</si>
  <si>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</si>
  <si>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</si>
  <si>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</si>
  <si>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</si>
  <si>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</si>
  <si>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</si>
  <si>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</si>
  <si>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</si>
  <si>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</si>
  <si>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</si>
  <si>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</si>
  <si>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</si>
  <si>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</si>
  <si>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</si>
  <si>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</si>
  <si>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</si>
  <si>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</si>
  <si>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</si>
  <si>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</si>
  <si>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</si>
  <si>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</si>
  <si>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</si>
  <si>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</si>
  <si>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</si>
  <si>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</si>
  <si>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</si>
  <si>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</si>
  <si>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</si>
  <si>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</si>
  <si>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</si>
  <si>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</si>
  <si>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</si>
  <si>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</si>
  <si>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</si>
  <si>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</si>
  <si>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</si>
  <si>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</si>
  <si>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</si>
  <si>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</si>
  <si>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</si>
  <si>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</si>
  <si>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</si>
  <si>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</si>
  <si>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</si>
  <si>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</si>
  <si>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</si>
  <si>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</si>
  <si>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</si>
  <si>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</si>
  <si>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</si>
  <si>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</si>
  <si>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</si>
  <si>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</si>
  <si>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</si>
  <si>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</si>
  <si>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</si>
  <si>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</si>
  <si>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</si>
  <si>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</si>
  <si>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</si>
  <si>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</si>
  <si>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</si>
  <si>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</si>
  <si>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</si>
  <si>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</si>
  <si>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</si>
  <si>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</si>
  <si>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</si>
  <si>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</si>
  <si>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</si>
  <si>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</si>
  <si>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</si>
  <si>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</si>
  <si>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</si>
  <si>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</si>
  <si>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</si>
  <si>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</si>
  <si>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</si>
  <si>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</si>
  <si>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</si>
  <si>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</si>
  <si>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</si>
  <si>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</si>
  <si>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</si>
  <si>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</si>
  <si>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</si>
  <si>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</si>
  <si>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</si>
  <si>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</si>
  <si>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</si>
  <si>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</si>
  <si>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</si>
  <si>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</si>
  <si>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</si>
  <si>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</si>
  <si>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</si>
  <si>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</si>
  <si>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</si>
  <si>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</si>
  <si>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</si>
  <si>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</si>
  <si>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</si>
  <si>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</si>
  <si>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</si>
  <si>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</si>
  <si>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</si>
  <si>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</si>
  <si>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</si>
  <si>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</si>
  <si>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</si>
  <si>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</si>
  <si>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</si>
  <si>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</si>
  <si>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</si>
  <si>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</si>
  <si>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</si>
  <si>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</si>
  <si>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</si>
  <si>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</si>
  <si>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</si>
  <si>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</si>
  <si>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</si>
  <si>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</si>
  <si>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</si>
  <si>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</si>
  <si>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</si>
  <si>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</si>
  <si>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</si>
  <si>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</si>
  <si>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</si>
  <si>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</si>
  <si>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</si>
  <si>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</si>
  <si>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</si>
  <si>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</si>
  <si>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</si>
  <si>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</si>
  <si>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</si>
  <si>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</si>
  <si>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</si>
  <si>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</si>
  <si>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</si>
  <si>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</si>
  <si>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</si>
  <si>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</si>
  <si>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</si>
  <si>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</si>
  <si>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</si>
  <si>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</si>
  <si>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</si>
  <si>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</si>
  <si>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</si>
  <si>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</si>
  <si>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</si>
  <si>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</si>
  <si>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</si>
  <si>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</si>
  <si>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</si>
  <si>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</si>
  <si>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</si>
  <si>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</si>
  <si>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</si>
  <si>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</si>
  <si>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</si>
  <si>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</si>
  <si>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</si>
  <si>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</si>
  <si>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</si>
  <si>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</si>
  <si>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</si>
  <si>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</si>
  <si>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</si>
  <si>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</si>
  <si>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</si>
  <si>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</si>
  <si>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</si>
  <si>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</si>
  <si>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</si>
  <si>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</si>
  <si>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</si>
  <si>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</si>
  <si>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</si>
  <si>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</si>
  <si>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</si>
  <si>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</si>
  <si>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</si>
  <si>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</si>
  <si>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</si>
  <si>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</si>
  <si>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</si>
  <si>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</si>
  <si>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</si>
  <si>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</si>
  <si>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</si>
  <si>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</si>
  <si>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</si>
  <si>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</si>
  <si>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</si>
  <si>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</si>
  <si>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</si>
  <si>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</si>
  <si>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</si>
  <si>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</si>
  <si>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</si>
  <si>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</si>
  <si>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</si>
  <si>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</si>
  <si>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</si>
  <si>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</si>
  <si>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</si>
  <si>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</si>
  <si>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</si>
  <si>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</si>
  <si>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</si>
  <si>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</si>
  <si>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</si>
  <si>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</si>
  <si>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</si>
  <si>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</si>
  <si>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</si>
  <si>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</si>
  <si>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</si>
  <si>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</si>
  <si>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</si>
  <si>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</si>
  <si>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</si>
  <si>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</si>
  <si>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</si>
  <si>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</si>
  <si>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</si>
  <si>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</si>
  <si>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</si>
  <si>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</si>
  <si>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</si>
  <si>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</si>
  <si>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</si>
  <si>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</si>
  <si>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</si>
  <si>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</si>
  <si>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</si>
  <si>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</si>
  <si>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</si>
  <si>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</si>
  <si>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</si>
  <si>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</si>
  <si>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</si>
  <si>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</si>
  <si>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</si>
  <si>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</si>
  <si>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</si>
  <si>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</si>
  <si>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</si>
  <si>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</si>
  <si>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</si>
  <si>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</si>
  <si>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</si>
  <si>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</si>
  <si>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</si>
  <si>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</si>
  <si>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</si>
  <si>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</si>
  <si>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</si>
  <si>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</si>
  <si>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</si>
  <si>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</si>
  <si>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</si>
  <si>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</si>
  <si>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</si>
  <si>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</si>
  <si>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</si>
  <si>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</si>
  <si>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</si>
  <si>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</si>
  <si>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</si>
  <si>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</si>
  <si>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</si>
  <si>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</si>
  <si>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</si>
  <si>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</si>
  <si>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</si>
  <si>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</si>
  <si>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</si>
  <si>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</si>
  <si>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</si>
  <si>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</si>
  <si>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</si>
  <si>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</si>
  <si>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</si>
  <si>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</si>
  <si>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</si>
  <si>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</si>
  <si>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</si>
  <si>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</si>
  <si>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</si>
  <si>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</si>
  <si>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</si>
  <si>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</si>
  <si>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</si>
  <si>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</si>
  <si>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</si>
  <si>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</si>
  <si>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</si>
  <si>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</si>
  <si>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</si>
  <si>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</si>
  <si>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</si>
  <si>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</si>
  <si>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</si>
  <si>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</si>
  <si>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</si>
  <si>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</si>
  <si>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</si>
  <si>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</si>
  <si>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</si>
  <si>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</si>
  <si>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</si>
  <si>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</si>
  <si>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</si>
  <si>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</si>
  <si>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</si>
  <si>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</si>
  <si>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</si>
  <si>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</si>
  <si>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</si>
  <si>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</si>
  <si>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</si>
  <si>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</si>
  <si>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</si>
  <si>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</si>
  <si>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</si>
  <si>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</si>
  <si>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</si>
  <si>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</si>
  <si>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</si>
  <si>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</si>
  <si>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</si>
  <si>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</si>
  <si>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</si>
  <si>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</si>
  <si>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</si>
  <si>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</si>
  <si>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</si>
  <si>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</si>
  <si>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</si>
  <si>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</si>
  <si>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</si>
  <si>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</si>
  <si>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</si>
  <si>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</si>
  <si>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</si>
  <si>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</si>
  <si>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</si>
  <si>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</si>
  <si>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</si>
  <si>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</si>
  <si>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</si>
  <si>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</si>
  <si>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</si>
  <si>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</si>
  <si>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</si>
  <si>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</si>
  <si>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</si>
  <si>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</si>
  <si>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</si>
  <si>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</si>
  <si>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</si>
  <si>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</si>
  <si>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</si>
  <si>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</si>
  <si>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</si>
  <si>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</si>
  <si>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</si>
  <si>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</si>
  <si>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</si>
  <si>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</si>
  <si>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</si>
  <si>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</si>
  <si>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</si>
  <si>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</si>
  <si>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</si>
  <si>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</si>
  <si>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</si>
  <si>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</si>
  <si>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</si>
  <si>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</si>
  <si>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</si>
  <si>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</si>
  <si>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</si>
  <si>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</si>
  <si>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</si>
  <si>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</si>
  <si>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</si>
  <si>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</si>
  <si>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</si>
  <si>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</si>
  <si>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</si>
  <si>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</si>
  <si>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</si>
  <si>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</si>
  <si>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</si>
  <si>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</si>
  <si>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</si>
  <si>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</si>
  <si>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</si>
  <si>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</si>
  <si>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</si>
  <si>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</si>
  <si>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</si>
  <si>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</si>
  <si>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</si>
  <si>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</si>
  <si>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</si>
  <si>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</si>
  <si>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</si>
  <si>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</si>
  <si>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</si>
  <si>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</si>
  <si>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</si>
  <si>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</si>
  <si>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</si>
  <si>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</si>
  <si>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</si>
  <si>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</si>
  <si>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</si>
  <si>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</si>
  <si>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</si>
  <si>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</si>
  <si>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</si>
  <si>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</si>
  <si>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</si>
  <si>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</si>
  <si>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</si>
  <si>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</si>
  <si>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</si>
  <si>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</si>
  <si>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</si>
  <si>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</si>
  <si>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</si>
  <si>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</si>
  <si>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</si>
  <si>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</si>
  <si>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</si>
  <si>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</si>
  <si>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</si>
  <si>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</si>
  <si>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</si>
  <si>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</si>
  <si>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</si>
  <si>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</si>
  <si>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</si>
  <si>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</si>
  <si>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</si>
  <si>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</si>
  <si>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</si>
  <si>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</si>
  <si>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</si>
  <si>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</si>
  <si>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</si>
  <si>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</si>
  <si>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</si>
  <si>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</si>
  <si>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</si>
  <si>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</si>
  <si>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</si>
  <si>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</si>
  <si>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</si>
  <si>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</si>
  <si>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</si>
  <si>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</si>
  <si>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</si>
  <si>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</si>
  <si>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</si>
  <si>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</si>
  <si>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</si>
  <si>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</si>
  <si>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</si>
  <si>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</si>
  <si>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</si>
  <si>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</si>
  <si>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</si>
  <si>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</si>
  <si>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</si>
  <si>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</si>
  <si>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</si>
  <si>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</si>
  <si>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</si>
  <si>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</si>
  <si>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</si>
  <si>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</si>
  <si>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</si>
  <si>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</si>
  <si>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</si>
  <si>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</si>
  <si>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</si>
  <si>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</si>
  <si>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</si>
  <si>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</si>
  <si>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</si>
  <si>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</si>
  <si>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</si>
  <si>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</si>
  <si>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</si>
  <si>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</si>
  <si>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</si>
  <si>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</si>
  <si>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</si>
  <si>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</si>
  <si>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</si>
  <si>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</si>
  <si>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</si>
  <si>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</si>
  <si>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</si>
  <si>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</si>
  <si>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</si>
  <si>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</si>
  <si>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</si>
  <si>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</si>
  <si>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</si>
  <si>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</si>
  <si>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</si>
  <si>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</si>
  <si>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</si>
  <si>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</si>
  <si>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</si>
  <si>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</si>
  <si>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</si>
  <si>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</si>
  <si>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</si>
  <si>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</si>
  <si>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</si>
  <si>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</si>
  <si>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</si>
  <si>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</si>
  <si>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</si>
  <si>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</si>
  <si>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</si>
  <si>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</si>
  <si>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</si>
  <si>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</si>
  <si>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</si>
  <si>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</si>
  <si>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</si>
  <si>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</si>
  <si>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</si>
  <si>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</si>
  <si>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</si>
  <si>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</si>
  <si>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</si>
  <si>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</si>
  <si>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</si>
  <si>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</si>
  <si>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</si>
  <si>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</si>
  <si>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</si>
  <si>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</si>
  <si>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</si>
  <si>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</si>
  <si>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</si>
  <si>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</si>
  <si>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</si>
  <si>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</si>
  <si>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</si>
  <si>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</si>
  <si>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</si>
  <si>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</si>
  <si>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</si>
  <si>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</si>
  <si>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</si>
  <si>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</si>
  <si>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</si>
  <si>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</si>
  <si>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</si>
  <si>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</si>
  <si>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</si>
  <si>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</si>
  <si>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</si>
  <si>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</si>
  <si>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</si>
  <si>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</si>
  <si>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</si>
  <si>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</si>
  <si>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</si>
  <si>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</si>
  <si>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</si>
  <si>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</si>
  <si>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</si>
  <si>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</si>
  <si>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</si>
  <si>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</si>
  <si>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</si>
  <si>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</si>
  <si>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</si>
  <si>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</si>
  <si>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</si>
  <si>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</si>
  <si>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</si>
  <si>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</si>
  <si>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</si>
  <si>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</si>
  <si>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</si>
  <si>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</si>
  <si>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</si>
  <si>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</si>
  <si>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</si>
  <si>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</si>
  <si>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</si>
  <si>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</si>
  <si>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</si>
  <si>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</si>
  <si>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</si>
  <si>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</si>
  <si>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</si>
  <si>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</si>
  <si>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</si>
  <si>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</si>
  <si>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</si>
  <si>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</si>
  <si>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</si>
  <si>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</si>
  <si>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</si>
  <si>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</si>
  <si>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</si>
  <si>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</si>
  <si>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</si>
  <si>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</si>
  <si>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</si>
  <si>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</si>
  <si>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</si>
  <si>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</si>
  <si>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</si>
  <si>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</si>
  <si>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</si>
  <si>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</si>
  <si>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</si>
  <si>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</si>
  <si>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</si>
  <si>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</si>
  <si>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</si>
  <si>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</si>
  <si>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</si>
  <si>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</si>
  <si>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</si>
  <si>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</si>
  <si>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</si>
  <si>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</si>
  <si>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</si>
  <si>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</si>
  <si>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</si>
  <si>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</si>
  <si>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</si>
  <si>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</si>
  <si>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</si>
  <si>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</si>
  <si>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</si>
  <si>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</si>
  <si>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</si>
  <si>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</si>
  <si>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</si>
  <si>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</si>
  <si>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</si>
  <si>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</si>
  <si>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</si>
  <si>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</si>
  <si>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</si>
  <si>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</si>
  <si>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</si>
  <si>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</si>
  <si>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</si>
  <si>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</si>
  <si>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</si>
  <si>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</si>
  <si>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</si>
  <si>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</si>
  <si>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</si>
  <si>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</si>
  <si>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</si>
  <si>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</si>
  <si>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</si>
  <si>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</si>
  <si>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</si>
  <si>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</si>
  <si>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</si>
  <si>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</si>
  <si>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</si>
  <si>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</si>
  <si>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</si>
  <si>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</si>
  <si>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</si>
  <si>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</si>
  <si>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</si>
  <si>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</si>
  <si>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</si>
  <si>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</si>
  <si>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</si>
  <si>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</si>
  <si>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</si>
  <si>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</si>
  <si>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</si>
  <si>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</si>
  <si>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</si>
  <si>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</si>
  <si>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</si>
  <si>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</si>
  <si>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</si>
  <si>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</si>
  <si>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</si>
  <si>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</si>
  <si>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</si>
  <si>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</si>
  <si>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</si>
  <si>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</si>
  <si>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</si>
  <si>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</si>
  <si>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</si>
  <si>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</si>
  <si>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</si>
  <si>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</si>
  <si>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</si>
  <si>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</si>
  <si>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</si>
  <si>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</si>
  <si>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</si>
  <si>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</si>
  <si>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</si>
  <si>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</si>
  <si>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</si>
  <si>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</si>
  <si>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</si>
  <si>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</si>
  <si>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</si>
  <si>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</si>
  <si>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</si>
  <si>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</si>
  <si>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</si>
  <si>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</si>
  <si>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</si>
  <si>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</si>
  <si>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</si>
  <si>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</si>
  <si>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</si>
  <si>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</si>
  <si>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</si>
  <si>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</si>
  <si>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</si>
  <si>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</si>
  <si>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</si>
  <si>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</si>
  <si>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</si>
  <si>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</si>
  <si>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</si>
  <si>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</si>
  <si>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</si>
  <si>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</si>
  <si>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</si>
  <si>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</si>
  <si>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</si>
  <si>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</si>
  <si>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</si>
  <si>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</si>
  <si>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</si>
  <si>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</si>
  <si>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</si>
  <si>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</si>
  <si>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</si>
  <si>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</si>
  <si>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</si>
  <si>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</si>
  <si>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</si>
  <si>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</si>
  <si>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</si>
  <si>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</si>
  <si>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</si>
  <si>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</si>
  <si>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</si>
  <si>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</si>
  <si>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</si>
  <si>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</si>
  <si>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</si>
  <si>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</si>
  <si>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</si>
  <si>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</si>
  <si>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</si>
  <si>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</si>
  <si>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</si>
  <si>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</si>
  <si>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</si>
  <si>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</si>
  <si>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</si>
  <si>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</si>
  <si>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</si>
  <si>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</si>
  <si>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</si>
  <si>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</si>
  <si>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</si>
  <si>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</si>
  <si>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</si>
  <si>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</si>
  <si>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</si>
  <si>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</si>
  <si>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</si>
  <si>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</si>
  <si>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</si>
  <si>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</si>
  <si>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</si>
  <si>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</si>
  <si>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</si>
  <si>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</si>
  <si>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</si>
  <si>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</si>
  <si>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</si>
  <si>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</si>
  <si>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</si>
  <si>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</si>
  <si>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</si>
  <si>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</si>
  <si>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</si>
  <si>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</si>
  <si>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</si>
  <si>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</si>
  <si>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</si>
  <si>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</si>
  <si>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</si>
  <si>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</si>
  <si>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</si>
  <si>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</si>
  <si>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</si>
  <si>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</si>
  <si>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</si>
  <si>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</si>
  <si>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</si>
  <si>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</si>
  <si>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</si>
  <si>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</si>
  <si>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</si>
  <si>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</si>
  <si>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</si>
  <si>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</si>
  <si>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</si>
  <si>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</si>
  <si>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</si>
  <si>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</si>
  <si>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</si>
  <si>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</si>
  <si>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</si>
  <si>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</si>
  <si>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</si>
  <si>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</si>
  <si>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</si>
  <si>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</si>
  <si>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</si>
  <si>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</si>
  <si>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</si>
  <si>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</si>
  <si>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</si>
  <si>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</si>
  <si>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</si>
  <si>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</si>
  <si>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</si>
  <si>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</si>
  <si>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</si>
  <si>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</si>
  <si>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</si>
  <si>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</si>
  <si>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</si>
  <si>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</si>
  <si>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</si>
  <si>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</si>
  <si>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</si>
  <si>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</si>
  <si>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</si>
  <si>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</si>
  <si>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</si>
  <si>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</si>
  <si>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</si>
  <si>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</si>
  <si>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</si>
  <si>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</si>
  <si>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</si>
  <si>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</si>
  <si>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</si>
  <si>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</si>
  <si>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</si>
  <si>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</si>
  <si>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</si>
  <si>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</si>
  <si>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</si>
  <si>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</si>
  <si>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</si>
  <si>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</si>
  <si>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</si>
  <si>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</si>
  <si>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</si>
  <si>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</si>
  <si>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</si>
  <si>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</si>
  <si>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</si>
  <si>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</si>
  <si>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</si>
  <si>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</si>
  <si>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</si>
  <si>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</si>
  <si>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</si>
  <si>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</si>
  <si>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</si>
  <si>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</si>
  <si>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</si>
  <si>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</si>
  <si>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</si>
  <si>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</si>
  <si>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</si>
  <si>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</si>
  <si>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</si>
  <si>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</si>
  <si>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</si>
  <si>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</si>
  <si>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</si>
  <si>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</si>
  <si>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</si>
  <si>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</si>
  <si>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</si>
  <si>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</si>
  <si>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</si>
  <si>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</si>
  <si>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</si>
  <si>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</si>
  <si>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</si>
  <si>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</si>
  <si>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</si>
  <si>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</si>
  <si>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</si>
  <si>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</si>
  <si>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</si>
  <si>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</si>
  <si>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</si>
  <si>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</si>
  <si>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</si>
  <si>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</si>
  <si>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</si>
  <si>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</si>
  <si>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</si>
  <si>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</si>
  <si>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</si>
  <si>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</si>
  <si>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</si>
  <si>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</si>
  <si>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</si>
  <si>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</si>
  <si>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</si>
  <si>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</si>
  <si>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</si>
  <si>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</si>
  <si>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</si>
  <si>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</si>
  <si>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</si>
  <si>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</si>
  <si>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</si>
  <si>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</si>
  <si>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</si>
  <si>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</si>
  <si>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</si>
  <si>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</si>
  <si>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</si>
  <si>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</si>
  <si>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</si>
  <si>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</si>
  <si>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</si>
  <si>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</si>
  <si>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</si>
  <si>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</si>
  <si>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</si>
  <si>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</si>
  <si>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</si>
  <si>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</si>
  <si>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</si>
  <si>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</si>
  <si>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</si>
  <si>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</si>
  <si>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</si>
  <si>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</si>
  <si>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</si>
  <si>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</si>
  <si>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</si>
  <si>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</si>
  <si>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</si>
  <si>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</si>
  <si>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</si>
  <si>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</si>
  <si>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</si>
  <si>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</si>
  <si>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</si>
  <si>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</si>
  <si>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</si>
  <si>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</si>
  <si>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</si>
  <si>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</si>
  <si>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</si>
  <si>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</si>
  <si>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</si>
  <si>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</si>
  <si>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</si>
  <si>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</si>
  <si>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</si>
  <si>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</si>
  <si>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</si>
  <si>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</si>
  <si>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</si>
  <si>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</si>
  <si>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</si>
  <si>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</si>
  <si>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</si>
  <si>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</si>
  <si>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</si>
  <si>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</si>
  <si>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</si>
  <si>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</si>
  <si>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</si>
  <si>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</si>
  <si>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</si>
  <si>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</si>
  <si>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</si>
  <si>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</si>
  <si>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</si>
  <si>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</si>
  <si>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</si>
  <si>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</si>
  <si>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</si>
  <si>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</si>
  <si>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</si>
  <si>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</si>
  <si>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</si>
  <si>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</si>
  <si>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</si>
  <si>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</si>
  <si>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</si>
  <si>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</si>
  <si>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</si>
  <si>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</si>
  <si>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</si>
  <si>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</si>
  <si>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</si>
  <si>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</si>
  <si>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</si>
  <si>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</si>
  <si>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</si>
  <si>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</si>
  <si>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</si>
  <si>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</si>
  <si>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</si>
  <si>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</si>
  <si>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</si>
  <si>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</si>
  <si>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</si>
  <si>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</si>
  <si>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</si>
  <si>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</si>
  <si>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</si>
  <si>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</si>
  <si>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</si>
  <si>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</si>
  <si>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</si>
  <si>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</si>
  <si>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</si>
  <si>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</si>
  <si>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</si>
  <si>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</si>
  <si>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</si>
  <si>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</si>
  <si>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</si>
  <si>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</si>
  <si>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</si>
  <si>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</si>
  <si>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</si>
  <si>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</si>
  <si>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</si>
  <si>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</si>
  <si>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</si>
  <si>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</si>
  <si>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</si>
  <si>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</si>
  <si>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</si>
  <si>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</si>
  <si>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</si>
  <si>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</si>
  <si>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</si>
  <si>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</si>
  <si>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</si>
  <si>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</si>
  <si>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</si>
  <si>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</si>
  <si>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</si>
  <si>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</si>
  <si>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</si>
  <si>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</si>
  <si>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</si>
  <si>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</si>
  <si>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</si>
  <si>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</si>
  <si>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</si>
  <si>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</si>
  <si>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</si>
  <si>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</si>
  <si>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</si>
  <si>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</si>
  <si>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</si>
  <si>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</si>
  <si>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</si>
  <si>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</si>
  <si>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</si>
  <si>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</si>
  <si>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</si>
  <si>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</si>
  <si>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</si>
  <si>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</si>
  <si>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</si>
  <si>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</si>
  <si>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</si>
  <si>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</si>
  <si>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</si>
  <si>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</si>
  <si>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</si>
  <si>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</si>
  <si>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</si>
  <si>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</si>
  <si>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</si>
  <si>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</si>
  <si>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</si>
  <si>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</si>
  <si>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</si>
  <si>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</si>
  <si>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</si>
  <si>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</si>
  <si>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</si>
  <si>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</si>
  <si>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</si>
  <si>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</si>
  <si>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</si>
  <si>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</si>
  <si>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</si>
  <si>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</si>
  <si>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</si>
  <si>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</si>
  <si>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</si>
  <si>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</si>
  <si>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</si>
  <si>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</si>
  <si>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</si>
  <si>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</si>
  <si>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</si>
  <si>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</si>
  <si>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</si>
  <si>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</si>
  <si>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</si>
  <si>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</si>
  <si>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</si>
  <si>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</si>
  <si>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</si>
  <si>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</si>
  <si>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</si>
  <si>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</si>
  <si>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</si>
  <si>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</si>
  <si>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</si>
  <si>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</si>
  <si>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</si>
  <si>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</si>
  <si>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</si>
  <si>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</si>
  <si>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</si>
  <si>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</si>
  <si>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</si>
  <si>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</si>
  <si>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</si>
  <si>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</si>
  <si>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</si>
  <si>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</si>
  <si>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</si>
  <si>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</si>
  <si>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</si>
  <si>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</si>
  <si>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</si>
  <si>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</si>
  <si>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</si>
  <si>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</si>
  <si>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</si>
  <si>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</si>
  <si>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</si>
  <si>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</si>
  <si>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</si>
  <si>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</si>
  <si>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</si>
  <si>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</si>
  <si>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</si>
  <si>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</si>
  <si>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</si>
  <si>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</si>
  <si>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</si>
  <si>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</si>
  <si>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</si>
  <si>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</si>
  <si>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</si>
  <si>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</si>
  <si>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</si>
  <si>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</si>
  <si>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</si>
  <si>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</si>
  <si>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</si>
  <si>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</si>
  <si>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</si>
  <si>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</si>
  <si>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</si>
  <si>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</si>
  <si>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</si>
  <si>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</si>
  <si>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</si>
  <si>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</si>
  <si>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</si>
  <si>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</si>
  <si>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</si>
  <si>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</si>
  <si>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</si>
  <si>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</si>
  <si>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</si>
  <si>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</si>
  <si>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</si>
  <si>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</si>
  <si>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</si>
  <si>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</si>
  <si>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</si>
  <si>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</si>
  <si>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</si>
  <si>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</si>
  <si>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</si>
  <si>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</si>
  <si>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</si>
  <si>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</si>
  <si>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</si>
  <si>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</si>
  <si>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</si>
  <si>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</si>
  <si>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</si>
  <si>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</si>
  <si>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</si>
  <si>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</si>
  <si>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</si>
  <si>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</si>
  <si>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</si>
  <si>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</si>
  <si>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</si>
  <si>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</si>
  <si>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</si>
  <si>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</si>
  <si>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</si>
  <si>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</si>
  <si>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</si>
  <si>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</si>
  <si>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</si>
  <si>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</si>
  <si>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</si>
  <si>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</si>
  <si>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</si>
  <si>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</si>
  <si>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</si>
  <si>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</si>
  <si>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</si>
  <si>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</si>
  <si>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</si>
  <si>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</si>
  <si>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</si>
  <si>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</si>
  <si>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</si>
  <si>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</si>
  <si>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</si>
  <si>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</si>
  <si>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</si>
  <si>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</si>
  <si>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</si>
  <si>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</si>
  <si>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</si>
  <si>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</si>
  <si>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</si>
  <si>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</si>
  <si>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</si>
  <si>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</si>
  <si>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</si>
  <si>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</si>
  <si>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</si>
  <si>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</si>
  <si>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</si>
  <si>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</si>
  <si>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</si>
  <si>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</si>
  <si>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</si>
  <si>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</si>
  <si>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</si>
  <si>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</si>
  <si>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</si>
  <si>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</si>
  <si>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</si>
  <si>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</si>
  <si>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</si>
  <si>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</si>
  <si>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</si>
  <si>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</si>
  <si>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</si>
  <si>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</si>
  <si>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</si>
  <si>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</si>
  <si>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</si>
  <si>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</si>
  <si>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</si>
  <si>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</si>
  <si>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</si>
  <si>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</si>
  <si>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</si>
  <si>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</si>
  <si>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</si>
  <si>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</si>
  <si>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</si>
  <si>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</si>
  <si>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</si>
  <si>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</si>
  <si>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</si>
  <si>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</si>
  <si>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</si>
  <si>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</si>
  <si>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</si>
  <si>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</si>
  <si>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</si>
  <si>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</si>
  <si>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</si>
  <si>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</si>
  <si>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</si>
  <si>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</si>
  <si>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</si>
  <si>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</si>
  <si>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</si>
  <si>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</si>
  <si>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</si>
  <si>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</si>
  <si>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</si>
  <si>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</si>
  <si>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</si>
  <si>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</si>
  <si>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</si>
  <si>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</si>
  <si>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</si>
  <si>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</si>
  <si>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</si>
  <si>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</si>
  <si>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</si>
  <si>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</si>
  <si>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</si>
  <si>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</si>
  <si>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</si>
  <si>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</si>
  <si>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</si>
  <si>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</si>
  <si>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</si>
  <si>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</si>
  <si>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</si>
  <si>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</si>
  <si>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</si>
  <si>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</si>
  <si>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</si>
  <si>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</si>
  <si>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</si>
  <si>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</si>
  <si>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</si>
  <si>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</si>
  <si>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</si>
  <si>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</si>
  <si>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</si>
  <si>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</si>
  <si>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</si>
  <si>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</si>
  <si>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</si>
  <si>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</si>
  <si>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</si>
  <si>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</si>
  <si>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</si>
  <si>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</si>
  <si>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</si>
  <si>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</si>
  <si>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</si>
  <si>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</si>
  <si>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</si>
  <si>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</si>
  <si>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</si>
  <si>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</si>
  <si>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</si>
  <si>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</si>
  <si>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</si>
  <si>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</si>
  <si>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</si>
  <si>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</si>
  <si>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</si>
  <si>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</si>
  <si>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</si>
  <si>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</si>
  <si>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</si>
  <si>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</si>
  <si>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</si>
  <si>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</si>
  <si>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</si>
  <si>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</si>
  <si>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</si>
  <si>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</si>
  <si>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</si>
  <si>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</si>
  <si>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</si>
  <si>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</si>
  <si>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</si>
  <si>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</si>
  <si>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</si>
  <si>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</si>
  <si>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</si>
  <si>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</si>
  <si>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</si>
  <si>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</si>
  <si>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</si>
  <si>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</si>
  <si>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</si>
  <si>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</si>
  <si>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</si>
  <si>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</si>
  <si>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</si>
  <si>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</si>
  <si>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</si>
  <si>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</si>
  <si>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</si>
  <si>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</si>
  <si>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</si>
  <si>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</si>
  <si>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</si>
  <si>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</si>
  <si>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</si>
  <si>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</si>
  <si>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</si>
  <si>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</si>
  <si>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</si>
  <si>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</si>
  <si>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</si>
  <si>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</si>
  <si>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</si>
  <si>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</si>
  <si>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</si>
  <si>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</si>
  <si>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</si>
  <si>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</si>
  <si>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</si>
  <si>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</si>
  <si>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</si>
  <si>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</si>
  <si>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</si>
  <si>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</si>
  <si>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</si>
  <si>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</si>
  <si>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</si>
  <si>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</si>
  <si>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</si>
  <si>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</si>
  <si>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</si>
  <si>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</si>
  <si>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</si>
  <si>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</si>
  <si>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</si>
  <si>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</si>
  <si>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</si>
  <si>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</si>
  <si>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</si>
  <si>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</si>
  <si>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</si>
  <si>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</si>
  <si>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</si>
  <si>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</si>
  <si>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</si>
  <si>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</si>
  <si>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</si>
  <si>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</si>
  <si>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</si>
  <si>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</si>
  <si>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</si>
  <si>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</si>
  <si>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</si>
  <si>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</si>
  <si>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</si>
  <si>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</si>
  <si>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</si>
  <si>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</si>
  <si>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</si>
  <si>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</si>
  <si>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</si>
  <si>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</si>
  <si>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</si>
  <si>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</si>
  <si>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</si>
  <si>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</si>
  <si>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</si>
  <si>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</si>
  <si>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</si>
  <si>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</si>
  <si>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</si>
  <si>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</si>
  <si>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</si>
  <si>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</si>
  <si>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</si>
  <si>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</si>
  <si>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</si>
  <si>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</si>
  <si>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</si>
  <si>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</si>
  <si>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</si>
  <si>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</si>
  <si>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</si>
  <si>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</si>
  <si>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</si>
  <si>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</si>
  <si>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</si>
  <si>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</si>
  <si>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</si>
  <si>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</si>
  <si>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</si>
  <si>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</si>
  <si>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</si>
  <si>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</si>
  <si>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</si>
  <si>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</si>
  <si>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</si>
  <si>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</si>
  <si>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</si>
  <si>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</si>
  <si>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</si>
  <si>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</si>
  <si>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</si>
  <si>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</si>
  <si>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</si>
  <si>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</si>
  <si>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</si>
  <si>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</si>
  <si>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</si>
  <si>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</si>
  <si>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</si>
  <si>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</si>
  <si>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</si>
  <si>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</si>
  <si>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</si>
  <si>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</si>
  <si>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</si>
  <si>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</si>
  <si>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</si>
  <si>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</si>
  <si>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</si>
  <si>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</si>
  <si>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</si>
  <si>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</si>
  <si>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</si>
  <si>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</si>
  <si>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</si>
  <si>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</si>
  <si>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</si>
  <si>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</si>
  <si>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</si>
  <si>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</si>
  <si>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</si>
  <si>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</si>
  <si>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</si>
  <si>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</si>
  <si>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</si>
  <si>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</si>
  <si>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</si>
  <si>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</si>
  <si>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</si>
  <si>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</si>
  <si>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</si>
  <si>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</si>
  <si>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</si>
  <si>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</si>
  <si>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</si>
  <si>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</si>
  <si>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</si>
  <si>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</si>
  <si>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</si>
  <si>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</si>
  <si>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</si>
  <si>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</si>
  <si>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</si>
  <si>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</si>
  <si>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</si>
  <si>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</si>
  <si>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</si>
  <si>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</si>
  <si>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</si>
  <si>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</si>
  <si>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</si>
  <si>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</si>
  <si>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</si>
  <si>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</si>
  <si>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</si>
  <si>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</si>
  <si>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</si>
  <si>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</si>
  <si>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</si>
  <si>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</si>
  <si>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</si>
  <si>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</si>
  <si>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</si>
  <si>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</si>
  <si>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</si>
  <si>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</si>
  <si>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</si>
  <si>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</si>
  <si>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</si>
  <si>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</si>
  <si>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</si>
  <si>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</si>
  <si>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</si>
  <si>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</si>
  <si>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</si>
  <si>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</si>
  <si>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</si>
  <si>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</si>
  <si>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</si>
  <si>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</si>
  <si>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</si>
  <si>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</si>
  <si>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</si>
  <si>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</si>
  <si>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</si>
  <si>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</si>
  <si>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</si>
  <si>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</si>
  <si>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</si>
  <si>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</si>
  <si>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</si>
  <si>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</si>
  <si>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</si>
  <si>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</si>
  <si>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</si>
  <si>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</si>
  <si>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</si>
  <si>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</si>
  <si>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</si>
  <si>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</si>
  <si>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</si>
  <si>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</si>
  <si>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</si>
  <si>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</si>
  <si>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</si>
  <si>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</si>
  <si>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</si>
  <si>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</si>
  <si>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</si>
  <si>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</si>
  <si>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</si>
  <si>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</si>
  <si>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</si>
  <si>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</si>
  <si>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</si>
  <si>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</si>
  <si>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</si>
  <si>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</si>
  <si>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</si>
  <si>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</si>
  <si>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</si>
  <si>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</si>
  <si>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</si>
  <si>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</si>
  <si>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</si>
  <si>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</si>
  <si>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</si>
  <si>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</si>
  <si>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</si>
  <si>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</si>
  <si>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</si>
  <si>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</si>
  <si>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</si>
  <si>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</si>
  <si>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</si>
  <si>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</si>
  <si>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</si>
  <si>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</si>
  <si>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</si>
  <si>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</si>
  <si>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</si>
  <si>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</si>
  <si>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</si>
  <si>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</si>
  <si>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</si>
  <si>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</si>
  <si>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</si>
  <si>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</si>
  <si>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</si>
  <si>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</si>
  <si>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</si>
  <si>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</si>
  <si>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</si>
  <si>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</si>
  <si>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</si>
  <si>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</si>
  <si>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</si>
  <si>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</si>
  <si>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</si>
  <si>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</si>
  <si>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</si>
  <si>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</si>
  <si>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</si>
  <si>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</si>
  <si>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</si>
  <si>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</si>
  <si>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</si>
  <si>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</si>
  <si>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</si>
  <si>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</si>
  <si>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</si>
  <si>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</si>
  <si>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</si>
  <si>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</si>
  <si>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</si>
  <si>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</si>
  <si>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</si>
  <si>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</si>
  <si>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</si>
  <si>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</si>
  <si>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</si>
  <si>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</si>
  <si>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</si>
  <si>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</si>
  <si>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</si>
  <si>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</si>
  <si>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</si>
  <si>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</si>
  <si>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</si>
  <si>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</si>
  <si>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</si>
  <si>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</si>
  <si>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</si>
  <si>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</si>
  <si>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</si>
  <si>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</si>
  <si>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</si>
  <si>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</si>
  <si>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</si>
  <si>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</si>
  <si>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</si>
  <si>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</si>
  <si>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</si>
  <si>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</si>
  <si>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</si>
  <si>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</si>
  <si>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</si>
  <si>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</si>
  <si>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</si>
  <si>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</si>
  <si>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</si>
  <si>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</si>
  <si>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</si>
  <si>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</si>
  <si>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</si>
  <si>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</si>
  <si>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</si>
  <si>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</si>
  <si>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</si>
  <si>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</si>
  <si>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</si>
  <si>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</si>
  <si>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</si>
  <si>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</si>
  <si>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</si>
  <si>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</si>
  <si>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</si>
  <si>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</si>
  <si>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</si>
  <si>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</si>
  <si>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</si>
  <si>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</si>
  <si>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</si>
  <si>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</si>
  <si>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</si>
  <si>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</si>
  <si>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</si>
  <si>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</si>
  <si>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</si>
  <si>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</si>
  <si>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</si>
  <si>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</si>
  <si>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</si>
  <si>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</si>
  <si>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</si>
  <si>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</si>
  <si>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</si>
  <si>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</si>
  <si>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</si>
  <si>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</si>
  <si>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</si>
  <si>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</si>
  <si>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</si>
  <si>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</si>
  <si>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</si>
  <si>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</si>
  <si>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</si>
  <si>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</si>
  <si>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</si>
  <si>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</si>
  <si>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</si>
  <si>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</si>
  <si>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</si>
  <si>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</si>
  <si>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</si>
  <si>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</si>
  <si>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</si>
  <si>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</si>
  <si>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</si>
  <si>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</si>
  <si>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</si>
  <si>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</si>
  <si>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</si>
  <si>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</si>
  <si>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</si>
  <si>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</si>
  <si>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</si>
  <si>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</si>
  <si>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</si>
  <si>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</si>
  <si>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</si>
  <si>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</si>
  <si>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</si>
  <si>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</si>
  <si>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</si>
  <si>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</si>
  <si>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</si>
  <si>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</si>
  <si>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</si>
  <si>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</si>
  <si>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</si>
  <si>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</si>
  <si>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</si>
  <si>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</si>
  <si>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</si>
  <si>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</si>
  <si>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</si>
  <si>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</si>
  <si>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</si>
  <si>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</si>
  <si>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</si>
  <si>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</si>
  <si>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</si>
  <si>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</si>
  <si>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</si>
  <si>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</si>
  <si>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</si>
  <si>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</si>
  <si>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</si>
  <si>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</si>
  <si>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</si>
  <si>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</si>
  <si>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</si>
  <si>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</si>
  <si>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</si>
  <si>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</si>
  <si>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</si>
  <si>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</si>
  <si>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</si>
  <si>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</si>
  <si>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</si>
  <si>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</si>
  <si>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</si>
  <si>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</si>
  <si>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</si>
  <si>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</si>
  <si>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</si>
  <si>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</si>
  <si>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</si>
  <si>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</si>
  <si>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</si>
  <si>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</si>
  <si>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</si>
  <si>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</si>
  <si>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</si>
  <si>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</si>
  <si>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</si>
  <si>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</si>
  <si>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</si>
  <si>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</si>
  <si>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</si>
  <si>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</si>
  <si>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</si>
  <si>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</si>
  <si>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</si>
  <si>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</si>
  <si>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</si>
  <si>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</si>
  <si>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</si>
  <si>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</si>
  <si>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</si>
  <si>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</si>
  <si>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</si>
  <si>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</si>
  <si>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</si>
  <si>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</si>
  <si>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</si>
  <si>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</si>
  <si>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</si>
  <si>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</si>
  <si>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</si>
  <si>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</si>
  <si>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</si>
  <si>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</si>
  <si>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</si>
  <si>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</si>
  <si>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</si>
  <si>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</si>
  <si>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</si>
  <si>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</si>
  <si>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</si>
  <si>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</si>
  <si>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</si>
  <si>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</si>
  <si>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</si>
  <si>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</si>
  <si>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</si>
  <si>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</si>
  <si>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</si>
  <si>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</si>
  <si>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</si>
  <si>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</si>
  <si>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</si>
  <si>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</si>
  <si>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</si>
  <si>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</si>
  <si>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</si>
  <si>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</si>
  <si>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</si>
  <si>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</si>
  <si>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</si>
  <si>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</si>
  <si>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</si>
  <si>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</si>
  <si>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</si>
  <si>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</si>
  <si>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</si>
  <si>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</si>
  <si>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</si>
  <si>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</si>
  <si>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</si>
  <si>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</si>
  <si>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</si>
  <si>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</si>
  <si>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</si>
  <si>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</si>
  <si>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</si>
  <si>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</si>
  <si>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</si>
  <si>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</si>
  <si>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</si>
  <si>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</si>
  <si>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</si>
  <si>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</si>
  <si>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</si>
  <si>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</si>
  <si>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</si>
  <si>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</si>
  <si>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</si>
  <si>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</si>
  <si>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</si>
  <si>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</si>
  <si>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</si>
  <si>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</si>
  <si>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</si>
  <si>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</si>
  <si>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</si>
  <si>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</si>
  <si>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</si>
  <si>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</si>
  <si>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</si>
  <si>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</si>
  <si>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</si>
  <si>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</si>
  <si>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</si>
  <si>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</si>
  <si>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</si>
  <si>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</si>
  <si>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</si>
  <si>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</si>
  <si>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</si>
  <si>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</si>
  <si>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</si>
  <si>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</si>
  <si>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</si>
  <si>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</si>
  <si>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</si>
  <si>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</si>
  <si>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</si>
  <si>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</si>
  <si>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</si>
  <si>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</si>
  <si>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</si>
  <si>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</si>
  <si>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</si>
  <si>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</si>
  <si>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</si>
  <si>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</si>
  <si>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</si>
  <si>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</si>
  <si>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</si>
  <si>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</si>
  <si>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</si>
  <si>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</si>
  <si>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</si>
  <si>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</si>
  <si>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</si>
  <si>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</si>
  <si>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</si>
  <si>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</si>
  <si>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</si>
  <si>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</si>
  <si>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</si>
  <si>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</si>
  <si>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</si>
  <si>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</si>
  <si>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</si>
  <si>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</si>
  <si>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</si>
  <si>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</si>
  <si>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</si>
  <si>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</si>
  <si>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</si>
  <si>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</si>
  <si>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</si>
  <si>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</si>
  <si>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</si>
  <si>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</si>
  <si>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</si>
  <si>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</si>
  <si>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</si>
  <si>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</si>
  <si>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</si>
  <si>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</si>
  <si>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</si>
  <si>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</si>
  <si>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</si>
  <si>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</si>
  <si>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</si>
  <si>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</si>
  <si>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</si>
  <si>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</si>
  <si>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</si>
  <si>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</si>
  <si>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</si>
  <si>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</si>
  <si>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</si>
  <si>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</si>
  <si>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</si>
  <si>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</si>
  <si>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</si>
  <si>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</si>
  <si>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</si>
  <si>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</si>
  <si>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</si>
  <si>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</si>
  <si>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</si>
  <si>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</si>
  <si>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</si>
  <si>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</si>
  <si>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</si>
  <si>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</si>
  <si>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</si>
  <si>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</si>
  <si>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</si>
  <si>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</si>
  <si>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</si>
  <si>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</si>
  <si>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</si>
  <si>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</si>
  <si>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</si>
  <si>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</si>
  <si>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</si>
  <si>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</si>
  <si>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</si>
  <si>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</si>
  <si>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</si>
  <si>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</si>
  <si>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</si>
  <si>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</si>
  <si>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</si>
  <si>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</si>
  <si>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</si>
  <si>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</si>
  <si>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</si>
  <si>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</si>
  <si>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</si>
  <si>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</si>
  <si>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</si>
  <si>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</si>
  <si>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</si>
  <si>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</si>
  <si>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</si>
  <si>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</si>
  <si>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</si>
  <si>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</si>
  <si>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</si>
  <si>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</si>
  <si>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</si>
  <si>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</si>
  <si>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</si>
  <si>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</si>
  <si>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</si>
  <si>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</si>
  <si>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</si>
  <si>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</si>
  <si>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</si>
  <si>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</si>
  <si>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</si>
  <si>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</si>
  <si>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</si>
  <si>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</si>
  <si>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</si>
  <si>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</si>
  <si>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</si>
  <si>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</si>
  <si>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</si>
  <si>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</si>
  <si>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</si>
  <si>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</si>
  <si>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</si>
  <si>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</si>
  <si>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</si>
  <si>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</si>
  <si>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</si>
  <si>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</si>
  <si>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</si>
  <si>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</si>
  <si>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</si>
  <si>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</si>
  <si>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</si>
  <si>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</si>
  <si>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</si>
  <si>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</si>
  <si>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</si>
  <si>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</si>
  <si>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</si>
  <si>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</si>
  <si>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</si>
  <si>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</si>
  <si>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</si>
  <si>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</si>
  <si>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</si>
  <si>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</si>
  <si>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</si>
  <si>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</si>
  <si>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</si>
  <si>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</si>
  <si>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</si>
  <si>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</si>
  <si>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</si>
  <si>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</si>
  <si>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</si>
  <si>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</si>
  <si>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</si>
  <si>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</si>
  <si>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</si>
  <si>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</si>
  <si>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</si>
  <si>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</si>
  <si>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</si>
  <si>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</si>
  <si>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</si>
  <si>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</si>
  <si>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</si>
  <si>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</si>
  <si>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</si>
  <si>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</si>
  <si>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</si>
  <si>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</si>
  <si>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</si>
  <si>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</si>
  <si>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</si>
  <si>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</si>
  <si>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</si>
  <si>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</si>
  <si>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</si>
  <si>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</si>
  <si>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</si>
  <si>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</si>
  <si>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</si>
  <si>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</si>
  <si>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</si>
  <si>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</si>
  <si>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</si>
  <si>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</si>
  <si>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</si>
  <si>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</si>
  <si>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</si>
  <si>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</si>
  <si>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</si>
  <si>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</si>
  <si>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</si>
  <si>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</si>
  <si>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</si>
  <si>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</si>
  <si>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</si>
  <si>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</si>
  <si>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</si>
  <si>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</si>
  <si>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</si>
  <si>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</si>
  <si>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</si>
  <si>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</si>
  <si>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</si>
  <si>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</si>
  <si>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</si>
  <si>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</si>
  <si>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</si>
  <si>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</si>
  <si>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</si>
  <si>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</si>
  <si>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</si>
  <si>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</si>
  <si>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</si>
  <si>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</si>
  <si>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</si>
  <si>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</si>
  <si>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</si>
  <si>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</si>
  <si>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</si>
  <si>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</si>
  <si>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</si>
  <si>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</si>
  <si>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</si>
  <si>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</si>
  <si>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</si>
  <si>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</si>
  <si>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</si>
  <si>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</si>
  <si>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</si>
  <si>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</si>
  <si>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</si>
  <si>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</si>
  <si>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</si>
  <si>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</si>
  <si>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</si>
  <si>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</si>
  <si>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</si>
  <si>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</si>
  <si>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</si>
  <si>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</si>
  <si>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</si>
  <si>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</si>
  <si>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</si>
  <si>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</si>
  <si>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</si>
  <si>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</si>
  <si>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</si>
  <si>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</si>
  <si>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</si>
  <si>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</si>
  <si>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</si>
  <si>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</si>
  <si>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</si>
  <si>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</si>
  <si>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</si>
  <si>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</si>
  <si>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</si>
  <si>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</si>
  <si>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</si>
  <si>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</si>
  <si>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</si>
  <si>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</si>
  <si>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</si>
  <si>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</si>
  <si>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</si>
  <si>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</si>
  <si>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</si>
  <si>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</si>
  <si>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</si>
  <si>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</si>
  <si>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</si>
  <si>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</si>
  <si>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</si>
  <si>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</si>
  <si>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</si>
  <si>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</si>
  <si>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</si>
  <si>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</si>
  <si>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</si>
  <si>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</si>
  <si>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</si>
  <si>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</si>
  <si>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</si>
  <si>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</si>
  <si>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</si>
  <si>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</si>
  <si>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</si>
  <si>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</si>
  <si>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</si>
  <si>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</si>
  <si>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</si>
  <si>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</si>
  <si>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</si>
  <si>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</si>
  <si>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</si>
  <si>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</si>
  <si>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</si>
  <si>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</si>
  <si>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</si>
  <si>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</si>
  <si>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</si>
  <si>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</si>
  <si>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</si>
  <si>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</si>
  <si>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</si>
  <si>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</si>
  <si>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</si>
  <si>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</si>
  <si>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</si>
  <si>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</si>
  <si>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</si>
  <si>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</si>
  <si>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</si>
  <si>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</si>
  <si>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</si>
  <si>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</si>
  <si>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</si>
  <si>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</si>
  <si>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</si>
  <si>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</si>
  <si>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</si>
  <si>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</si>
  <si>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</si>
  <si>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</si>
  <si>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</si>
  <si>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</si>
  <si>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</si>
  <si>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</si>
  <si>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</si>
  <si>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</si>
  <si>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</si>
  <si>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</si>
  <si>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</si>
  <si>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</si>
  <si>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</si>
  <si>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</si>
  <si>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</si>
  <si>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</si>
  <si>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</si>
  <si>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</si>
  <si>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</si>
  <si>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</si>
  <si>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</si>
  <si>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</si>
  <si>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</si>
  <si>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</si>
  <si>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</si>
  <si>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</si>
  <si>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</si>
  <si>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</si>
  <si>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</si>
  <si>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</si>
  <si>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</si>
  <si>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</si>
  <si>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</si>
  <si>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</si>
  <si>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</si>
  <si>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</si>
  <si>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</si>
  <si>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</si>
  <si>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</si>
  <si>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</si>
  <si>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</si>
  <si>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</si>
  <si>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</si>
  <si>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</si>
  <si>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</si>
  <si>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</si>
  <si>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</si>
  <si>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</si>
  <si>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</si>
  <si>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</si>
  <si>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</si>
  <si>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</si>
  <si>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</si>
  <si>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</si>
  <si>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</si>
  <si>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</si>
  <si>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</si>
  <si>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</si>
  <si>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</si>
  <si>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</si>
  <si>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</si>
  <si>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</si>
  <si>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</si>
  <si>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</si>
  <si>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</si>
  <si>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</si>
  <si>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</si>
  <si>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</si>
  <si>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</si>
  <si>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</si>
  <si>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</si>
  <si>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</si>
  <si>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</si>
  <si>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</si>
  <si>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</si>
  <si>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</si>
  <si>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</si>
  <si>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</si>
  <si>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</si>
  <si>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</si>
  <si>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</si>
  <si>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</si>
  <si>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</si>
  <si>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</si>
  <si>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</si>
  <si>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</si>
  <si>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</si>
  <si>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</si>
  <si>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</si>
  <si>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</si>
  <si>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</si>
  <si>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</si>
  <si>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</si>
  <si>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</si>
  <si>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</si>
  <si>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</si>
  <si>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</si>
  <si>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</si>
  <si>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</si>
  <si>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</si>
  <si>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</si>
  <si>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</si>
  <si>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</si>
  <si>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</si>
  <si>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</si>
  <si>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</si>
  <si>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</si>
  <si>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</si>
  <si>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</si>
  <si>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</si>
  <si>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</si>
  <si>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</si>
  <si>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</si>
  <si>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</si>
  <si>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</si>
  <si>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</si>
  <si>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</si>
  <si>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</si>
  <si>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</si>
  <si>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</si>
  <si>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</si>
  <si>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</si>
  <si>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</si>
  <si>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</si>
  <si>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</si>
  <si>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</si>
  <si>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</si>
  <si>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</si>
  <si>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</si>
  <si>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</si>
  <si>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</si>
  <si>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</si>
  <si>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</si>
  <si>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</si>
  <si>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</si>
  <si>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</si>
  <si>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</si>
  <si>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</si>
  <si>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</si>
  <si>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</si>
  <si>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</si>
  <si>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</si>
  <si>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</si>
  <si>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</si>
  <si>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</si>
  <si>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</si>
  <si>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</si>
  <si>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</si>
  <si>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</si>
  <si>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</si>
  <si>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</si>
  <si>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</si>
  <si>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</si>
  <si>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</si>
  <si>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</si>
  <si>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</si>
  <si>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</si>
  <si>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</si>
  <si>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</si>
  <si>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</si>
  <si>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</si>
  <si>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</si>
  <si>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</si>
  <si>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</si>
  <si>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</si>
  <si>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</si>
  <si>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</si>
  <si>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</si>
  <si>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</si>
  <si>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</si>
  <si>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</si>
  <si>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</si>
  <si>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</si>
  <si>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</si>
  <si>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</si>
  <si>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</si>
  <si>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</si>
  <si>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</si>
  <si>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</si>
  <si>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</si>
  <si>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</si>
  <si>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</si>
  <si>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</si>
  <si>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</si>
  <si>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</si>
  <si>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</si>
  <si>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</si>
  <si>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</si>
  <si>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</si>
  <si>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</si>
  <si>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</si>
  <si>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</si>
  <si>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</si>
  <si>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</si>
  <si>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</si>
  <si>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</si>
  <si>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</si>
  <si>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</si>
  <si>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</si>
  <si>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</si>
  <si>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</si>
  <si>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</si>
  <si>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</si>
  <si>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</si>
  <si>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</si>
  <si>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</si>
  <si>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</si>
  <si>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</si>
  <si>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</si>
  <si>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</si>
  <si>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</si>
  <si>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</si>
  <si>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</si>
  <si>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</si>
  <si>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</si>
  <si>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</si>
  <si>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</si>
  <si>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</si>
  <si>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</si>
  <si>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</si>
  <si>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</si>
  <si>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</si>
  <si>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</si>
  <si>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</si>
  <si>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</si>
  <si>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</si>
  <si>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</si>
  <si>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</si>
  <si>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</si>
  <si>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</si>
  <si>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</si>
  <si>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</si>
  <si>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</si>
  <si>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</si>
  <si>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</si>
  <si>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</si>
  <si>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</si>
  <si>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</si>
  <si>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</si>
  <si>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</si>
  <si>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</si>
  <si>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</si>
  <si>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</si>
  <si>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</si>
  <si>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</si>
  <si>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</si>
  <si>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</si>
  <si>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</si>
  <si>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</si>
  <si>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</si>
  <si>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</si>
  <si>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</si>
  <si>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</si>
  <si>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</si>
  <si>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</si>
  <si>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</si>
  <si>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</si>
  <si>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</si>
  <si>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</si>
  <si>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</si>
  <si>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</si>
  <si>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</si>
  <si>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</si>
  <si>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</si>
  <si>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</si>
  <si>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</si>
  <si>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</si>
  <si>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</si>
  <si>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</si>
  <si>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</si>
  <si>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</si>
  <si>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</si>
  <si>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</si>
  <si>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</si>
  <si>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</si>
  <si>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</si>
  <si>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</si>
  <si>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</si>
  <si>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</si>
  <si>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</si>
  <si>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</si>
  <si>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</si>
  <si>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</si>
  <si>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</si>
  <si>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</si>
  <si>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</si>
  <si>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</si>
  <si>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</si>
  <si>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</si>
  <si>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</si>
  <si>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</si>
  <si>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</si>
  <si>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</si>
  <si>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</si>
  <si>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</si>
  <si>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</si>
  <si>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</si>
  <si>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</si>
  <si>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</si>
  <si>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</si>
  <si>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</si>
  <si>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</si>
  <si>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</si>
  <si>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</si>
  <si>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</si>
  <si>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</si>
  <si>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</si>
  <si>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</si>
  <si>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</si>
  <si>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</si>
  <si>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</si>
  <si>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</si>
  <si>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</si>
  <si>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</si>
  <si>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</si>
  <si>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</si>
  <si>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</si>
  <si>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</si>
  <si>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</si>
  <si>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</si>
  <si>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</si>
  <si>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</si>
  <si>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</si>
  <si>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</si>
  <si>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</si>
  <si>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</si>
  <si>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</si>
  <si>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</si>
  <si>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</si>
  <si>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</si>
  <si>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</si>
  <si>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</si>
  <si>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</si>
  <si>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</si>
  <si>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</si>
  <si>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</si>
  <si>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</si>
  <si>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</si>
  <si>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</si>
  <si>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</si>
  <si>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</si>
  <si>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</si>
  <si>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</si>
  <si>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</si>
  <si>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</si>
  <si>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</si>
  <si>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</si>
  <si>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</si>
  <si>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</si>
  <si>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</si>
  <si>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</si>
  <si>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</si>
  <si>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</si>
  <si>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</si>
  <si>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</si>
  <si>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</si>
  <si>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</si>
  <si>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</si>
  <si>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</si>
  <si>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</si>
  <si>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</si>
  <si>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</si>
  <si>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</si>
  <si>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</si>
  <si>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</si>
  <si>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</si>
  <si>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</si>
  <si>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</si>
  <si>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</si>
  <si>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</si>
  <si>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</si>
  <si>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</si>
  <si>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</si>
  <si>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</si>
  <si>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</si>
  <si>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</si>
  <si>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</si>
  <si>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</si>
  <si>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</si>
  <si>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</si>
  <si>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</si>
  <si>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</si>
  <si>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</si>
  <si>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</si>
  <si>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</si>
  <si>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</si>
  <si>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</si>
  <si>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</si>
  <si>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</si>
  <si>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</si>
  <si>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</si>
  <si>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</si>
  <si>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</si>
  <si>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</si>
  <si>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</si>
  <si>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</si>
  <si>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</si>
  <si>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</si>
  <si>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</si>
  <si>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</si>
  <si>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</si>
  <si>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</si>
  <si>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</si>
  <si>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</si>
  <si>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</si>
  <si>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</si>
  <si>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</si>
  <si>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</si>
  <si>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</si>
  <si>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</si>
  <si>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</si>
  <si>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</si>
  <si>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</si>
  <si>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</si>
  <si>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</si>
  <si>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</si>
  <si>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</si>
  <si>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</si>
  <si>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</si>
  <si>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</si>
  <si>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</si>
  <si>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</si>
  <si>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</si>
  <si>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</si>
  <si>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</si>
  <si>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</si>
  <si>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</si>
  <si>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</si>
  <si>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</si>
  <si>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</si>
  <si>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</si>
  <si>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</si>
  <si>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</si>
  <si>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</si>
  <si>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</si>
  <si>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</si>
  <si>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</si>
  <si>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</si>
  <si>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</si>
  <si>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</si>
  <si>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</si>
  <si>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</si>
  <si>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</si>
  <si>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</si>
  <si>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</si>
  <si>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</si>
  <si>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</si>
  <si>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</si>
  <si>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</si>
  <si>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</si>
  <si>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</si>
  <si>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</si>
  <si>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</si>
  <si>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</si>
  <si>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</si>
  <si>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</si>
  <si>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</si>
  <si>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</si>
  <si>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</si>
  <si>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</si>
  <si>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</si>
  <si>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</si>
  <si>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</si>
  <si>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</si>
  <si>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</si>
  <si>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</si>
  <si>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</si>
  <si>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</si>
  <si>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</si>
  <si>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</si>
  <si>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</si>
  <si>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</si>
  <si>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</si>
  <si>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</si>
  <si>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</si>
  <si>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</si>
  <si>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</si>
  <si>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</si>
  <si>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</si>
  <si>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</si>
  <si>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</si>
  <si>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</si>
  <si>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</si>
  <si>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</si>
  <si>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</si>
  <si>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</si>
  <si>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</si>
  <si>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</si>
  <si>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</si>
  <si>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</si>
  <si>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</si>
  <si>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</si>
  <si>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</si>
  <si>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</si>
  <si>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</si>
  <si>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</si>
  <si>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</si>
  <si>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</si>
  <si>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</si>
  <si>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</si>
  <si>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</si>
  <si>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</si>
  <si>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</si>
  <si>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</si>
  <si>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</si>
  <si>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</si>
  <si>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</si>
  <si>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</si>
  <si>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</si>
  <si>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</si>
  <si>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</si>
  <si>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</si>
  <si>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</si>
  <si>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</si>
  <si>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</si>
  <si>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</si>
  <si>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</si>
  <si>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</si>
  <si>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</si>
  <si>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</si>
  <si>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</si>
  <si>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</si>
  <si>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</si>
  <si>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</si>
  <si>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</si>
  <si>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</si>
  <si>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</si>
  <si>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</si>
  <si>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</si>
  <si>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</si>
  <si>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</si>
  <si>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</si>
  <si>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</si>
  <si>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</si>
  <si>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</si>
  <si>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</si>
  <si>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</si>
  <si>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</si>
  <si>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</si>
  <si>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</si>
  <si>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</si>
  <si>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</si>
  <si>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</si>
  <si>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</si>
  <si>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</si>
  <si>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</si>
  <si>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</si>
  <si>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</si>
  <si>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</si>
  <si>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</si>
  <si>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</si>
  <si>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</si>
  <si>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</si>
  <si>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</si>
  <si>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</si>
  <si>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</si>
  <si>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</si>
  <si>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</si>
  <si>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</si>
  <si>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</si>
  <si>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</si>
  <si>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</si>
  <si>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</si>
  <si>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</si>
  <si>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</si>
  <si>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</si>
  <si>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</si>
  <si>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</si>
  <si>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</si>
  <si>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</si>
  <si>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</si>
  <si>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</si>
  <si>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</si>
  <si>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</si>
  <si>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</si>
  <si>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</si>
  <si>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</si>
  <si>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</si>
  <si>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</si>
  <si>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</si>
  <si>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</si>
  <si>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</si>
  <si>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</si>
  <si>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</si>
  <si>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</si>
  <si>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</si>
  <si>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</si>
  <si>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</si>
  <si>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</si>
  <si>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</si>
  <si>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</si>
  <si>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</si>
  <si>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</si>
  <si>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</si>
  <si>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</si>
  <si>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</si>
  <si>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</si>
  <si>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</si>
  <si>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</si>
  <si>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</si>
  <si>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</si>
  <si>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</si>
  <si>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</si>
  <si>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</si>
  <si>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</si>
  <si>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</si>
  <si>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</si>
  <si>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</si>
  <si>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</si>
  <si>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</si>
  <si>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</si>
  <si>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</si>
  <si>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</si>
  <si>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</si>
  <si>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</si>
  <si>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</si>
  <si>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</si>
  <si>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</si>
  <si>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</si>
  <si>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</si>
  <si>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</si>
  <si>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</si>
  <si>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</si>
  <si>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</si>
  <si>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</si>
  <si>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</si>
  <si>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</si>
  <si>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</si>
  <si>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</si>
  <si>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</si>
  <si>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</si>
  <si>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</si>
  <si>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</si>
  <si>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</si>
  <si>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</si>
  <si>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</si>
  <si>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</si>
  <si>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</si>
  <si>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</si>
  <si>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</si>
  <si>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</si>
  <si>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</si>
  <si>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</si>
  <si>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</si>
  <si>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</si>
  <si>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</si>
  <si>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</si>
  <si>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</si>
  <si>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</si>
  <si>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</si>
  <si>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</si>
  <si>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</si>
  <si>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</si>
  <si>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</si>
  <si>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</si>
  <si>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</si>
  <si>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</si>
  <si>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</si>
  <si>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</si>
  <si>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</si>
  <si>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</si>
  <si>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</si>
  <si>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</si>
  <si>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</si>
  <si>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</si>
  <si>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</si>
  <si>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</si>
  <si>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</si>
  <si>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</si>
  <si>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</si>
  <si>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</si>
  <si>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</si>
  <si>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</si>
  <si>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</si>
  <si>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</si>
  <si>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</si>
  <si>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</si>
  <si>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</si>
  <si>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</si>
  <si>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</si>
  <si>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</si>
  <si>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</si>
  <si>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</si>
  <si>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</si>
  <si>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</si>
  <si>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</si>
  <si>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</si>
  <si>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</si>
  <si>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</si>
  <si>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</si>
  <si>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</si>
  <si>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</si>
  <si>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</si>
  <si>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</si>
  <si>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</si>
  <si>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</si>
  <si>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</si>
  <si>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</si>
  <si>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</si>
  <si>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</si>
  <si>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</si>
  <si>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</si>
  <si>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</si>
  <si>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</si>
  <si>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</si>
  <si>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</si>
  <si>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</si>
  <si>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</si>
  <si>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</si>
  <si>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</si>
  <si>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</si>
  <si>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</si>
  <si>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</si>
  <si>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</si>
  <si>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</si>
  <si>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</si>
  <si>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</si>
  <si>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</si>
  <si>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</si>
  <si>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</si>
  <si>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</si>
  <si>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</si>
  <si>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</si>
  <si>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</si>
  <si>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</si>
  <si>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</si>
  <si>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</si>
  <si>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</si>
  <si>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</si>
  <si>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</si>
  <si>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</si>
  <si>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</si>
  <si>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</si>
  <si>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</si>
  <si>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</si>
  <si>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</si>
  <si>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</si>
  <si>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</si>
  <si>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</si>
  <si>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</si>
  <si>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</si>
  <si>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</si>
  <si>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</si>
  <si>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</si>
  <si>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</si>
  <si>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</si>
  <si>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</si>
  <si>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</si>
  <si>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</si>
  <si>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</si>
  <si>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</si>
  <si>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</si>
  <si>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</si>
  <si>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</si>
  <si>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</si>
  <si>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</si>
  <si>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</si>
  <si>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</si>
  <si>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</si>
  <si>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</si>
  <si>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</si>
  <si>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</si>
  <si>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</si>
  <si>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</si>
  <si>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</si>
  <si>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</si>
  <si>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</si>
  <si>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</si>
  <si>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</si>
  <si>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</si>
  <si>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</si>
  <si>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</si>
  <si>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</si>
  <si>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</si>
  <si>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</si>
  <si>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</si>
  <si>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</si>
  <si>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</si>
  <si>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</si>
  <si>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</si>
  <si>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</si>
  <si>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</si>
  <si>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</si>
  <si>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</si>
  <si>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</si>
  <si>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</si>
  <si>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</si>
  <si>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</si>
  <si>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</si>
  <si>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</si>
  <si>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</si>
  <si>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</si>
  <si>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</si>
  <si>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</si>
  <si>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</si>
  <si>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</si>
  <si>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</si>
  <si>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</si>
  <si>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</si>
  <si>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</si>
  <si>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</si>
  <si>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</si>
  <si>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</si>
  <si>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</si>
  <si>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</si>
  <si>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</si>
  <si>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</si>
  <si>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</si>
  <si>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</si>
  <si>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</si>
  <si>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</si>
  <si>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</si>
  <si>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</si>
  <si>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</si>
  <si>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</si>
  <si>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</si>
  <si>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</si>
  <si>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</si>
  <si>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</si>
  <si>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</si>
  <si>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</si>
  <si>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</si>
  <si>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</si>
  <si>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</si>
  <si>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</si>
  <si>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</si>
  <si>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</si>
  <si>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</si>
  <si>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</si>
  <si>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</si>
  <si>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</si>
  <si>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</si>
  <si>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</si>
  <si>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</si>
  <si>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</si>
  <si>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</si>
  <si>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</si>
  <si>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</si>
  <si>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</si>
  <si>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</si>
  <si>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</si>
  <si>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</si>
  <si>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</si>
  <si>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</si>
  <si>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</si>
  <si>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</si>
  <si>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</si>
  <si>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</si>
  <si>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</si>
  <si>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</si>
  <si>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</si>
  <si>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</si>
  <si>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</si>
  <si>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</si>
  <si>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</si>
  <si>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</si>
  <si>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</si>
  <si>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</si>
  <si>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</si>
  <si>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</si>
  <si>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</si>
  <si>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</si>
  <si>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</si>
  <si>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</si>
  <si>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</si>
  <si>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</si>
  <si>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</si>
  <si>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</si>
  <si>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</si>
  <si>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</si>
  <si>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</si>
  <si>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</si>
  <si>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</si>
  <si>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</si>
  <si>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</si>
  <si>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</si>
  <si>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</si>
  <si>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</si>
  <si>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</si>
  <si>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</si>
  <si>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</si>
  <si>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</si>
  <si>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</si>
  <si>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</si>
  <si>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</si>
  <si>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</si>
  <si>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</si>
  <si>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</si>
  <si>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</si>
  <si>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</si>
  <si>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</si>
  <si>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</si>
  <si>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</si>
  <si>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</si>
  <si>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</si>
  <si>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</si>
  <si>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</si>
  <si>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</si>
  <si>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</si>
  <si>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</si>
  <si>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</si>
  <si>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</si>
  <si>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</si>
  <si>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</si>
  <si>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</si>
  <si>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</si>
  <si>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</si>
  <si>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</si>
  <si>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</si>
  <si>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</si>
  <si>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</si>
  <si>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</si>
  <si>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</si>
  <si>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</si>
  <si>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</si>
  <si>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</si>
  <si>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</si>
  <si>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</si>
  <si>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</si>
  <si>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</si>
  <si>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</si>
  <si>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</si>
  <si>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</si>
  <si>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</si>
  <si>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</si>
  <si>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</si>
  <si>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</si>
  <si>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</si>
  <si>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</si>
  <si>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</si>
  <si>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</si>
  <si>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</si>
  <si>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</si>
  <si>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</si>
  <si>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</si>
  <si>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</si>
  <si>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</si>
  <si>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</si>
  <si>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</si>
  <si>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</si>
  <si>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</si>
  <si>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</si>
  <si>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</si>
  <si>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</si>
  <si>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</si>
  <si>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</si>
  <si>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</si>
  <si>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</si>
  <si>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</si>
  <si>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</si>
  <si>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</si>
  <si>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</si>
  <si>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</si>
  <si>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</si>
  <si>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</si>
  <si>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</si>
  <si>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</si>
  <si>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</si>
  <si>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</si>
  <si>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</si>
  <si>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</si>
  <si>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</si>
  <si>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</si>
  <si>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</si>
  <si>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</si>
  <si>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</si>
  <si>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</si>
  <si>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</si>
  <si>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</si>
  <si>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</si>
  <si>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</si>
  <si>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</si>
  <si>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</si>
  <si>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</si>
  <si>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</si>
  <si>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</si>
  <si>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</si>
  <si>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</si>
  <si>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</si>
  <si>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</si>
  <si>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</si>
  <si>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</si>
  <si>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</si>
  <si>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</si>
  <si>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</si>
  <si>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</si>
  <si>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</si>
  <si>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</si>
  <si>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</si>
  <si>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</si>
  <si>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</si>
  <si>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</si>
  <si>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</si>
  <si>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</si>
  <si>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</si>
  <si>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</si>
  <si>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</si>
  <si>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</si>
  <si>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</si>
  <si>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</si>
  <si>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</si>
  <si>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</si>
  <si>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</si>
  <si>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</si>
  <si>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</si>
  <si>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</si>
  <si>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</si>
  <si>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</si>
  <si>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</si>
  <si>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</si>
  <si>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</si>
  <si>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</si>
  <si>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</si>
  <si>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</si>
  <si>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</si>
  <si>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</si>
  <si>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</si>
  <si>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</si>
  <si>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</si>
  <si>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</si>
  <si>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</si>
  <si>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</si>
  <si>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</si>
  <si>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</si>
  <si>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</si>
  <si>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</si>
  <si>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</si>
  <si>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</si>
  <si>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</si>
  <si>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</si>
  <si>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</si>
  <si>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</si>
  <si>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</si>
  <si>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</si>
  <si>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</si>
  <si>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</si>
  <si>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</si>
  <si>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</si>
  <si>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</si>
  <si>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</si>
  <si>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</si>
  <si>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</si>
  <si>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</si>
  <si>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</si>
  <si>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</si>
  <si>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</si>
  <si>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</si>
  <si>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</si>
  <si>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</si>
  <si>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</si>
  <si>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</si>
  <si>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</si>
  <si>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</si>
  <si>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</si>
  <si>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</si>
  <si>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</si>
  <si>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</si>
  <si>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</si>
  <si>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</si>
  <si>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</si>
  <si>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</si>
  <si>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</si>
  <si>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</si>
  <si>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</si>
  <si>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</si>
  <si>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</si>
  <si>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</si>
  <si>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</si>
  <si>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</si>
  <si>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</si>
  <si>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</si>
  <si>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</si>
  <si>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</si>
  <si>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</si>
  <si>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</si>
  <si>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</si>
  <si>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</si>
  <si>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</si>
  <si>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</si>
  <si>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</si>
  <si>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</si>
  <si>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</si>
  <si>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</si>
  <si>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</si>
  <si>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</si>
  <si>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</si>
  <si>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</si>
  <si>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</si>
  <si>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</si>
  <si>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</si>
  <si>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</si>
  <si>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</si>
  <si>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</si>
  <si>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</si>
  <si>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</si>
  <si>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</si>
  <si>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</si>
  <si>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</si>
  <si>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</si>
  <si>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</si>
  <si>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</si>
  <si>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</si>
  <si>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</si>
  <si>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</si>
  <si>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</si>
  <si>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</si>
  <si>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</si>
  <si>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</si>
  <si>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</si>
  <si>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</si>
  <si>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</si>
  <si>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</si>
  <si>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</si>
  <si>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</si>
  <si>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</si>
  <si>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</si>
  <si>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</si>
  <si>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</si>
  <si>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</si>
  <si>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</si>
  <si>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</si>
  <si>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</si>
  <si>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</si>
  <si>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</si>
  <si>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</si>
  <si>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</si>
  <si>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</si>
  <si>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</si>
  <si>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</si>
  <si>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</si>
  <si>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</si>
  <si>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</si>
  <si>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</si>
  <si>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</si>
  <si>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</si>
  <si>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</si>
  <si>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</si>
  <si>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</si>
  <si>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</si>
  <si>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</si>
  <si>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</si>
  <si>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</si>
  <si>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</si>
  <si>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</si>
  <si>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</si>
  <si>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</si>
  <si>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</si>
  <si>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</si>
  <si>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</si>
  <si>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</si>
  <si>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</si>
  <si>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</si>
  <si>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</si>
  <si>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</si>
  <si>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</si>
  <si>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</si>
  <si>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</si>
  <si>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</si>
  <si>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</si>
  <si>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</si>
  <si>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</si>
  <si>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</si>
  <si>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</si>
  <si>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</si>
  <si>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</si>
  <si>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</si>
  <si>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</si>
  <si>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</si>
  <si>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</si>
  <si>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</si>
  <si>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</si>
  <si>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</si>
  <si>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</si>
  <si>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</si>
  <si>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</si>
  <si>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</si>
  <si>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</si>
  <si>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</si>
  <si>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</si>
  <si>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</si>
  <si>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</si>
  <si>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</si>
  <si>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</si>
  <si>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</si>
  <si>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</si>
  <si>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</si>
  <si>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</si>
  <si>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</si>
  <si>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</si>
  <si>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</si>
  <si>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</si>
  <si>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</si>
  <si>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</si>
  <si>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</si>
  <si>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</si>
  <si>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</si>
  <si>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</si>
  <si>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</si>
  <si>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</si>
  <si>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</si>
  <si>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</si>
  <si>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</si>
  <si>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</si>
  <si>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</si>
  <si>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</si>
  <si>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</si>
  <si>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</si>
  <si>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</si>
  <si>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</si>
  <si>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</si>
  <si>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</si>
  <si>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</si>
  <si>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</si>
  <si>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</si>
  <si>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</si>
  <si>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</si>
  <si>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</si>
  <si>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</si>
  <si>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</si>
  <si>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</si>
  <si>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</si>
  <si>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</si>
  <si>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</si>
  <si>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</si>
  <si>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</si>
  <si>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</si>
  <si>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</si>
  <si>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</si>
  <si>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</si>
  <si>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</si>
  <si>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</si>
  <si>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</si>
  <si>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</si>
  <si>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</si>
  <si>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</si>
  <si>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</si>
  <si>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</si>
  <si>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</si>
  <si>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</si>
  <si>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</si>
  <si>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</si>
  <si>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</si>
  <si>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</si>
  <si>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</si>
  <si>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</si>
  <si>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</si>
  <si>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</si>
  <si>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</si>
  <si>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</si>
  <si>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</si>
  <si>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</si>
  <si>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</si>
  <si>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</si>
  <si>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</si>
  <si>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</si>
  <si>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</si>
  <si>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</si>
  <si>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</si>
  <si>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</si>
  <si>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</si>
  <si>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</si>
  <si>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</si>
  <si>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</si>
  <si>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</si>
  <si>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</si>
  <si>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</si>
  <si>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</si>
  <si>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</si>
  <si>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</si>
  <si>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</si>
  <si>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</si>
  <si>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</si>
  <si>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</si>
  <si>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</si>
  <si>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</si>
  <si>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</si>
  <si>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</si>
  <si>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</si>
  <si>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</si>
  <si>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</si>
  <si>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</si>
  <si>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</si>
  <si>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</si>
  <si>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</si>
  <si>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</si>
  <si>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</si>
  <si>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</si>
  <si>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</si>
  <si>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</si>
  <si>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</si>
  <si>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</si>
  <si>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</si>
  <si>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</si>
  <si>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</si>
  <si>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</si>
  <si>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</si>
  <si>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</si>
  <si>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</si>
  <si>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</si>
  <si>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</si>
  <si>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</si>
  <si>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</si>
  <si>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</si>
  <si>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</si>
  <si>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</si>
  <si>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</si>
  <si>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</si>
  <si>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</si>
  <si>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</si>
  <si>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</si>
  <si>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</si>
  <si>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</si>
  <si>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</si>
  <si>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</si>
  <si>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</si>
  <si>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</si>
  <si>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</si>
  <si>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</si>
  <si>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</si>
  <si>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</si>
  <si>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</si>
  <si>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</si>
  <si>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</si>
  <si>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</si>
  <si>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</si>
  <si>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</si>
  <si>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</si>
  <si>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</si>
  <si>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</si>
  <si>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</si>
  <si>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</si>
  <si>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</si>
  <si>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</si>
  <si>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</si>
  <si>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</si>
  <si>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</si>
  <si>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</si>
  <si>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</si>
  <si>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</si>
  <si>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</si>
  <si>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</si>
  <si>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</si>
  <si>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</si>
  <si>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</si>
  <si>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</si>
  <si>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</si>
  <si>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</si>
  <si>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</si>
  <si>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</si>
  <si>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</si>
  <si>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</si>
  <si>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</si>
  <si>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</si>
  <si>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</si>
  <si>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</si>
  <si>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</si>
  <si>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</si>
  <si>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</si>
  <si>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</si>
  <si>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</si>
  <si>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</si>
  <si>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</si>
  <si>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</si>
  <si>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</si>
  <si>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</si>
  <si>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</si>
  <si>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</si>
  <si>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</si>
  <si>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</si>
  <si>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</si>
  <si>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</si>
  <si>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</si>
  <si>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</si>
  <si>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</si>
  <si>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</si>
  <si>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</si>
  <si>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</si>
  <si>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</si>
  <si>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</si>
  <si>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</si>
  <si>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</si>
  <si>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</si>
  <si>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</si>
  <si>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</si>
  <si>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</si>
  <si>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</si>
  <si>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</si>
  <si>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</si>
  <si>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</si>
  <si>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</si>
  <si>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</si>
  <si>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</si>
  <si>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</si>
  <si>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</si>
  <si>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</si>
  <si>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</si>
  <si>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</si>
  <si>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</si>
  <si>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</si>
  <si>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</si>
  <si>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</si>
  <si>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</si>
  <si>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</si>
  <si>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</si>
  <si>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</si>
  <si>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</si>
  <si>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</si>
  <si>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</si>
  <si>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</si>
  <si>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</si>
  <si>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</si>
  <si>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</si>
  <si>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</si>
  <si>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</si>
  <si>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</si>
  <si>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</si>
  <si>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</si>
  <si>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</si>
  <si>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</si>
  <si>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</si>
  <si>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</si>
  <si>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</si>
  <si>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</si>
  <si>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</si>
  <si>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</si>
  <si>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</si>
  <si>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</si>
  <si>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</si>
  <si>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</si>
  <si>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</si>
  <si>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</si>
  <si>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</si>
  <si>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</si>
  <si>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</si>
  <si>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</si>
  <si>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</si>
  <si>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</si>
  <si>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</si>
  <si>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</si>
  <si>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</si>
  <si>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</si>
  <si>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</si>
  <si>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</si>
  <si>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</si>
  <si>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</si>
  <si>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</si>
  <si>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</si>
  <si>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</si>
  <si>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</si>
  <si>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</si>
  <si>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</si>
  <si>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</si>
  <si>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</si>
  <si>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</si>
  <si>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</si>
  <si>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</si>
  <si>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</si>
  <si>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</si>
  <si>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</si>
  <si>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</si>
  <si>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</si>
  <si>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</si>
  <si>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</si>
  <si>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</si>
  <si>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</si>
  <si>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</si>
  <si>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</si>
  <si>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</si>
  <si>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</si>
  <si>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</si>
  <si>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</si>
  <si>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</si>
  <si>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</si>
  <si>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</si>
  <si>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</si>
  <si>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</si>
  <si>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</si>
  <si>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</si>
  <si>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</si>
  <si>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</si>
  <si>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</si>
  <si>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</si>
  <si>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</si>
  <si>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</si>
  <si>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</si>
  <si>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</si>
  <si>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</si>
  <si>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</si>
  <si>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</si>
  <si>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</si>
  <si>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</si>
  <si>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</si>
  <si>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</si>
  <si>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</si>
  <si>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</si>
  <si>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</si>
  <si>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</si>
  <si>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</si>
  <si>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</si>
  <si>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</si>
  <si>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</si>
  <si>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</si>
  <si>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</si>
  <si>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</si>
  <si>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</si>
  <si>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</si>
  <si>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</si>
  <si>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</si>
  <si>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</si>
  <si>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</si>
  <si>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</si>
  <si>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</si>
  <si>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</si>
  <si>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</si>
  <si>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</si>
  <si>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</si>
  <si>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</si>
  <si>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</si>
  <si>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</si>
  <si>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</si>
  <si>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</si>
  <si>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</si>
  <si>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</si>
  <si>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</si>
  <si>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</si>
  <si>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</si>
  <si>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</si>
  <si>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</si>
  <si>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</si>
  <si>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</si>
  <si>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</si>
  <si>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</si>
  <si>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</si>
  <si>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</si>
  <si>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</si>
  <si>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</si>
  <si>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</si>
  <si>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</si>
  <si>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</si>
  <si>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</si>
  <si>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</si>
  <si>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</si>
  <si>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</si>
  <si>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</si>
  <si>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</si>
  <si>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</si>
  <si>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</si>
  <si>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</si>
  <si>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</si>
  <si>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</si>
  <si>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</si>
  <si>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</si>
  <si>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</si>
  <si>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</si>
  <si>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</si>
  <si>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</si>
  <si>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</si>
  <si>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</si>
  <si>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</si>
  <si>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</si>
  <si>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</si>
  <si>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</si>
  <si>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</si>
  <si>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</si>
  <si>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</si>
  <si>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</si>
  <si>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</si>
  <si>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</si>
  <si>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</si>
  <si>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</si>
  <si>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</si>
  <si>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</si>
  <si>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</si>
  <si>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</si>
  <si>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</si>
  <si>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</si>
  <si>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</si>
  <si>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</si>
  <si>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</si>
  <si>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</si>
  <si>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</si>
  <si>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</si>
  <si>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</si>
  <si>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</si>
  <si>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</si>
  <si>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</si>
  <si>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</si>
  <si>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</si>
  <si>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</si>
  <si>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</si>
  <si>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</si>
  <si>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</si>
  <si>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</si>
  <si>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</si>
  <si>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</si>
  <si>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</si>
  <si>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</si>
  <si>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</si>
  <si>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</si>
  <si>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</si>
  <si>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</si>
  <si>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</si>
  <si>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</si>
  <si>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</si>
  <si>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</si>
  <si>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</si>
  <si>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</si>
  <si>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</si>
  <si>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</si>
  <si>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</si>
  <si>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</si>
  <si>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</si>
  <si>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</si>
  <si>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</si>
  <si>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</si>
  <si>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</si>
  <si>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</si>
  <si>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</si>
  <si>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</si>
  <si>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</si>
  <si>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</si>
  <si>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</si>
  <si>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</si>
  <si>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</si>
  <si>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</si>
  <si>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</si>
  <si>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</si>
  <si>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</si>
  <si>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</si>
  <si>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</si>
  <si>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</si>
  <si>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</si>
  <si>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</si>
  <si>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</si>
  <si>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</si>
  <si>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</si>
  <si>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</si>
  <si>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</si>
  <si>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</si>
  <si>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</si>
  <si>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</si>
  <si>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</si>
  <si>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</si>
  <si>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</si>
  <si>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</si>
  <si>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</si>
  <si>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</si>
  <si>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</si>
  <si>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</si>
  <si>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</si>
  <si>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</si>
  <si>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</si>
  <si>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</si>
  <si>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</si>
  <si>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</si>
  <si>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</si>
  <si>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</si>
  <si>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</si>
  <si>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</si>
  <si>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</si>
  <si>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</si>
  <si>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</si>
  <si>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</si>
  <si>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</si>
  <si>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</si>
  <si>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</si>
  <si>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</si>
  <si>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</si>
  <si>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</si>
  <si>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</si>
  <si>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</si>
  <si>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</si>
  <si>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</si>
  <si>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</si>
  <si>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</si>
  <si>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</si>
  <si>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</si>
  <si>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</si>
  <si>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</si>
  <si>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</si>
  <si>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</si>
  <si>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</si>
  <si>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</si>
  <si>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</si>
  <si>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</si>
  <si>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</si>
  <si>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</si>
  <si>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</si>
  <si>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</si>
  <si>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</si>
  <si>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</si>
  <si>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</si>
  <si>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</si>
  <si>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</si>
  <si>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</si>
  <si>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</si>
  <si>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</si>
  <si>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</si>
  <si>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</si>
  <si>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</si>
  <si>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</si>
  <si>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</si>
  <si>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</si>
  <si>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</si>
  <si>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</si>
  <si>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</si>
  <si>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</si>
  <si>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</si>
  <si>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</si>
  <si>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</si>
  <si>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</si>
  <si>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</si>
  <si>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</si>
  <si>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</si>
  <si>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</si>
  <si>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</si>
  <si>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</si>
  <si>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</si>
  <si>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</si>
  <si>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</si>
  <si>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</si>
  <si>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</si>
  <si>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</si>
  <si>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</si>
  <si>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</si>
  <si>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</si>
  <si>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</si>
  <si>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</si>
  <si>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</si>
  <si>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</si>
  <si>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</si>
  <si>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</si>
  <si>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</si>
  <si>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</si>
  <si>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</si>
  <si>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</si>
  <si>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</si>
  <si>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</si>
  <si>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</si>
  <si>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</si>
  <si>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</si>
  <si>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</si>
  <si>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</si>
  <si>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</si>
  <si>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</si>
  <si>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</si>
  <si>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</si>
  <si>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</si>
  <si>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</si>
  <si>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</si>
  <si>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</si>
  <si>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</si>
  <si>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</si>
  <si>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</si>
  <si>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</si>
  <si>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</si>
  <si>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</si>
  <si>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</si>
  <si>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</si>
  <si>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</si>
  <si>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</si>
  <si>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</si>
  <si>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</si>
  <si>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</si>
  <si>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</si>
  <si>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</si>
  <si>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</si>
  <si>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</si>
  <si>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</si>
  <si>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</si>
  <si>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</si>
  <si>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</si>
  <si>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</si>
  <si>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</si>
  <si>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</si>
  <si>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</si>
  <si>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</si>
  <si>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</si>
  <si>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</si>
  <si>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</si>
  <si>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</si>
  <si>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</si>
  <si>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</si>
  <si>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</si>
  <si>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</si>
  <si>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</si>
  <si>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</si>
  <si>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</si>
  <si>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</si>
  <si>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</si>
  <si>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</si>
  <si>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</si>
  <si>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</si>
  <si>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</si>
  <si>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</si>
  <si>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</si>
  <si>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</si>
  <si>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</si>
  <si>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</si>
  <si>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</si>
  <si>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</si>
  <si>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</si>
  <si>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</si>
  <si>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</si>
  <si>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</si>
  <si>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</si>
  <si>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</si>
  <si>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</si>
  <si>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</si>
  <si>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</si>
  <si>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</si>
  <si>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</si>
  <si>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</si>
  <si>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</si>
  <si>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</si>
  <si>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</si>
  <si>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</si>
  <si>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</si>
  <si>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</si>
  <si>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</si>
  <si>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</si>
  <si>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</si>
  <si>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</si>
  <si>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</si>
  <si>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</si>
  <si>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</si>
  <si>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</si>
  <si>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</si>
  <si>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</si>
  <si>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</si>
  <si>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</si>
  <si>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</si>
  <si>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</si>
  <si>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</si>
  <si>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</si>
  <si>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</si>
  <si>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</si>
  <si>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</si>
  <si>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</si>
  <si>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</si>
  <si>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</si>
  <si>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</si>
  <si>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</si>
  <si>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</si>
  <si>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</si>
  <si>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</si>
  <si>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</si>
  <si>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</si>
  <si>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</si>
  <si>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</si>
  <si>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</si>
  <si>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</si>
  <si>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</si>
  <si>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</si>
  <si>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</si>
  <si>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</si>
  <si>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</si>
  <si>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</si>
  <si>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</si>
  <si>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</si>
  <si>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</si>
  <si>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</si>
  <si>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</si>
  <si>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</si>
  <si>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</si>
  <si>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</si>
  <si>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</si>
  <si>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</si>
  <si>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</si>
  <si>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</si>
  <si>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</si>
  <si>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</si>
  <si>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</si>
  <si>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</si>
  <si>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</si>
  <si>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</si>
  <si>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</si>
  <si>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</si>
  <si>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</si>
  <si>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</si>
  <si>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</si>
  <si>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</si>
  <si>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</si>
  <si>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</si>
  <si>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</si>
  <si>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</si>
  <si>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</si>
  <si>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</si>
  <si>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</si>
  <si>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</si>
  <si>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</si>
  <si>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</si>
  <si>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</si>
  <si>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</si>
  <si>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</si>
  <si>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</si>
  <si>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</si>
  <si>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</si>
  <si>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</si>
  <si>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</si>
  <si>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</si>
  <si>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</si>
  <si>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</si>
  <si>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</si>
  <si>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</si>
  <si>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</si>
  <si>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</si>
  <si>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</si>
  <si>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</si>
  <si>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</si>
  <si>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</si>
  <si>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</si>
  <si>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</si>
  <si>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</si>
  <si>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</si>
  <si>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</si>
  <si>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</si>
  <si>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</si>
  <si>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</si>
  <si>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</si>
  <si>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</si>
  <si>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</si>
  <si>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</si>
  <si>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</si>
  <si>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</si>
  <si>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</si>
  <si>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</si>
  <si>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</si>
  <si>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</si>
  <si>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</si>
  <si>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</si>
  <si>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</si>
  <si>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</si>
  <si>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</si>
  <si>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</si>
  <si>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</si>
  <si>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</si>
  <si>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</si>
  <si>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</si>
  <si>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</si>
  <si>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</si>
  <si>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</si>
  <si>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</si>
  <si>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</si>
  <si>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</si>
  <si>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</si>
  <si>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</si>
  <si>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</si>
  <si>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</si>
  <si>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</si>
  <si>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</si>
  <si>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</si>
  <si>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</si>
  <si>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</si>
  <si>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</si>
  <si>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</si>
  <si>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</si>
  <si>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</si>
  <si>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</si>
  <si>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</si>
  <si>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</si>
  <si>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</si>
  <si>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</si>
  <si>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</si>
  <si>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</si>
  <si>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</si>
  <si>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</si>
  <si>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</si>
  <si>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</si>
  <si>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</si>
  <si>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</si>
  <si>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</si>
  <si>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</si>
  <si>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</si>
  <si>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</si>
  <si>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</si>
  <si>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</si>
  <si>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</si>
  <si>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</si>
  <si>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</si>
  <si>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</si>
  <si>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</si>
  <si>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</si>
  <si>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</si>
  <si>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</si>
  <si>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</si>
  <si>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</si>
  <si>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</si>
  <si>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</si>
  <si>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</si>
  <si>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</si>
  <si>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</si>
  <si>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</si>
  <si>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</si>
  <si>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</si>
  <si>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</si>
  <si>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</si>
  <si>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</si>
  <si>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</si>
  <si>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</si>
  <si>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</si>
  <si>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</si>
  <si>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</si>
  <si>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</si>
  <si>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</si>
  <si>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</si>
  <si>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</si>
  <si>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</si>
  <si>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</si>
  <si>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</si>
  <si>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</si>
  <si>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</si>
  <si>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</si>
  <si>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</si>
  <si>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</si>
  <si>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</si>
  <si>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</si>
  <si>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</si>
  <si>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</si>
  <si>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</si>
  <si>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</si>
  <si>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</si>
  <si>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</si>
  <si>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</si>
  <si>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</si>
  <si>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</si>
  <si>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</si>
  <si>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</si>
  <si>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</si>
  <si>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</si>
  <si>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</si>
  <si>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</si>
  <si>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</si>
  <si>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</si>
  <si>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</si>
  <si>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</si>
  <si>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</si>
  <si>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</si>
  <si>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</si>
  <si>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</si>
  <si>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</si>
  <si>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</si>
  <si>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</si>
  <si>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</si>
  <si>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</si>
  <si>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</si>
  <si>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</si>
  <si>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</si>
  <si>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</si>
  <si>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</si>
  <si>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</si>
  <si>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</si>
  <si>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</si>
  <si>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</si>
  <si>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</si>
  <si>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</si>
  <si>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</si>
  <si>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</si>
  <si>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</si>
  <si>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</si>
  <si>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</si>
  <si>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</si>
  <si>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</si>
  <si>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</si>
  <si>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</si>
  <si>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</si>
  <si>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</si>
  <si>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</si>
  <si>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</si>
  <si>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</si>
  <si>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</si>
  <si>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</si>
  <si>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</si>
  <si>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</si>
  <si>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</si>
  <si>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</si>
  <si>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</si>
  <si>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</si>
  <si>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</si>
  <si>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</si>
  <si>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</si>
  <si>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</si>
  <si>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</si>
  <si>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</si>
  <si>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</si>
  <si>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</si>
  <si>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</si>
  <si>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</si>
  <si>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</si>
  <si>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</si>
  <si>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</si>
  <si>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</si>
  <si>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</si>
  <si>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</si>
  <si>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</si>
  <si>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</si>
  <si>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</si>
  <si>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</si>
  <si>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</si>
  <si>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</si>
  <si>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</si>
  <si>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</si>
  <si>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</si>
  <si>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</si>
  <si>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</si>
  <si>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</si>
  <si>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</si>
  <si>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</si>
  <si>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</si>
  <si>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</si>
  <si>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</si>
  <si>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</si>
  <si>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</si>
  <si>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</si>
  <si>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</si>
  <si>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</si>
  <si>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</si>
  <si>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</si>
  <si>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</si>
  <si>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</si>
  <si>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</si>
  <si>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</si>
  <si>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</si>
  <si>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</si>
  <si>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</si>
  <si>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</si>
  <si>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</si>
  <si>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</si>
  <si>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</si>
  <si>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</si>
  <si>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</si>
  <si>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</si>
  <si>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</si>
  <si>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</si>
  <si>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</si>
  <si>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</si>
  <si>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</si>
  <si>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</si>
  <si>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</si>
  <si>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</si>
  <si>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</si>
  <si>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</si>
  <si>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</si>
  <si>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</si>
  <si>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</si>
  <si>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</si>
  <si>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</si>
  <si>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</si>
  <si>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</si>
  <si>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</si>
  <si>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</si>
  <si>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</si>
  <si>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</si>
  <si>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</si>
  <si>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</si>
  <si>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</si>
  <si>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</si>
  <si>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</si>
  <si>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</si>
  <si>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</si>
  <si>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</si>
  <si>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</si>
  <si>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</si>
  <si>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</si>
  <si>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</si>
  <si>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</si>
  <si>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</si>
  <si>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</si>
  <si>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</si>
  <si>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</si>
  <si>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</si>
  <si>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</si>
  <si>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</si>
  <si>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</si>
  <si>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</si>
  <si>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</si>
  <si>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</si>
  <si>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</si>
  <si>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</si>
  <si>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</si>
  <si>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</si>
  <si>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</si>
  <si>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</si>
  <si>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</si>
  <si>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</si>
  <si>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</si>
  <si>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</si>
  <si>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</si>
  <si>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</si>
  <si>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</si>
  <si>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</si>
  <si>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</si>
  <si>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</si>
  <si>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</si>
  <si>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</si>
  <si>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</si>
  <si>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</si>
  <si>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</si>
  <si>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</si>
  <si>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</si>
  <si>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</si>
  <si>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</si>
  <si>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</si>
  <si>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</si>
  <si>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</si>
  <si>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</si>
  <si>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</si>
  <si>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</si>
  <si>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</si>
  <si>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</si>
  <si>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</si>
  <si>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</si>
  <si>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</si>
  <si>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</si>
  <si>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</si>
  <si>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</si>
  <si>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</si>
  <si>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</si>
  <si>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</si>
  <si>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</si>
  <si>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</si>
  <si>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</si>
  <si>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</si>
  <si>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</si>
  <si>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</si>
  <si>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</si>
  <si>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</si>
  <si>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</si>
  <si>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</si>
  <si>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</si>
  <si>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</si>
  <si>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</si>
  <si>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</si>
  <si>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</si>
  <si>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</si>
  <si>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</si>
  <si>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</si>
  <si>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</si>
  <si>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</si>
  <si>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</si>
  <si>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</si>
  <si>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</si>
  <si>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</si>
  <si>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</si>
  <si>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</si>
  <si>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</si>
  <si>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</si>
  <si>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</si>
  <si>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</si>
  <si>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</si>
  <si>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</si>
  <si>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</si>
  <si>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</si>
  <si>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</si>
  <si>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</si>
  <si>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</si>
  <si>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</si>
  <si>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</si>
  <si>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</si>
  <si>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</si>
  <si>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</si>
  <si>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</si>
  <si>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</si>
  <si>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</si>
  <si>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</si>
  <si>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</si>
  <si>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</si>
  <si>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</si>
  <si>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</si>
  <si>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</si>
  <si>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</si>
  <si>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</si>
  <si>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</si>
  <si>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</si>
  <si>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</si>
  <si>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</si>
  <si>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</si>
  <si>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</si>
  <si>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</si>
  <si>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</si>
  <si>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</si>
  <si>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</si>
  <si>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</si>
  <si>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</si>
  <si>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</si>
  <si>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</si>
  <si>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</si>
  <si>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</si>
  <si>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</si>
  <si>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</si>
  <si>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</si>
  <si>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</si>
  <si>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</si>
  <si>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</si>
  <si>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</si>
  <si>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</si>
  <si>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</si>
  <si>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</si>
  <si>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</si>
  <si>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</si>
  <si>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</si>
  <si>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</si>
  <si>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</si>
  <si>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</si>
  <si>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</si>
  <si>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</si>
  <si>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</si>
  <si>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</si>
  <si>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</si>
  <si>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</si>
  <si>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</si>
  <si>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</si>
  <si>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</si>
  <si>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</si>
  <si>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</si>
  <si>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</si>
  <si>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</si>
  <si>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</si>
  <si>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</si>
  <si>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</si>
  <si>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</si>
  <si>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</si>
  <si>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</si>
  <si>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</si>
  <si>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</si>
  <si>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</si>
  <si>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</si>
  <si>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</si>
  <si>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</si>
  <si>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</si>
  <si>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</si>
  <si>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</si>
  <si>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</si>
  <si>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</si>
  <si>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</si>
  <si>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</si>
  <si>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</si>
  <si>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</si>
  <si>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</si>
  <si>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</si>
  <si>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</si>
  <si>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</si>
  <si>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</si>
  <si>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</si>
  <si>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</si>
  <si>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</si>
  <si>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</si>
  <si>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</si>
  <si>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</si>
  <si>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</si>
  <si>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</si>
  <si>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</si>
  <si>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</si>
  <si>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</si>
  <si>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</si>
  <si>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</si>
  <si>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</si>
  <si>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</si>
  <si>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</si>
  <si>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</si>
  <si>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</si>
  <si>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</si>
  <si>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</si>
  <si>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</si>
  <si>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</si>
  <si>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</si>
  <si>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</si>
  <si>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</si>
  <si>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</si>
  <si>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</si>
  <si>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</si>
  <si>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</si>
  <si>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</si>
  <si>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</si>
  <si>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</si>
  <si>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</si>
  <si>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</si>
  <si>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</si>
  <si>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</si>
  <si>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</si>
  <si>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</si>
  <si>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</si>
  <si>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</si>
  <si>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</si>
  <si>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</si>
  <si>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</si>
  <si>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</si>
  <si>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</si>
  <si>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</si>
  <si>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</si>
  <si>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</si>
  <si>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</si>
  <si>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</si>
  <si>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</si>
  <si>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</si>
  <si>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</si>
  <si>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</si>
  <si>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</si>
  <si>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</si>
  <si>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</si>
  <si>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</si>
  <si>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</si>
  <si>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</si>
  <si>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</si>
  <si>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</si>
  <si>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</si>
  <si>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</si>
  <si>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</si>
  <si>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</si>
  <si>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</si>
  <si>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</si>
  <si>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</si>
  <si>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</si>
  <si>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</si>
  <si>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</si>
  <si>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</si>
  <si>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</si>
  <si>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</si>
  <si>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</si>
  <si>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</si>
  <si>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</si>
  <si>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</si>
  <si>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</si>
  <si>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</si>
  <si>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</si>
  <si>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</si>
  <si>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</si>
  <si>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</si>
  <si>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</si>
  <si>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</si>
  <si>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</si>
  <si>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</si>
  <si>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</si>
  <si>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</si>
  <si>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</si>
  <si>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</si>
  <si>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</si>
  <si>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</si>
  <si>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</si>
  <si>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</si>
  <si>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</si>
  <si>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</si>
  <si>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</si>
  <si>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</si>
  <si>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</si>
  <si>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</si>
  <si>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</si>
  <si>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</si>
  <si>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</si>
  <si>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</si>
  <si>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</si>
  <si>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</si>
  <si>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</si>
  <si>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</si>
  <si>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</si>
  <si>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</si>
  <si>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</si>
  <si>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</si>
  <si>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</si>
  <si>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</si>
  <si>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</si>
  <si>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</si>
  <si>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</si>
  <si>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</si>
  <si>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</si>
  <si>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</si>
  <si>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</si>
  <si>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</si>
  <si>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</si>
  <si>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</si>
  <si>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</si>
  <si>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</si>
  <si>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</si>
  <si>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</si>
  <si>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</si>
  <si>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</si>
  <si>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</si>
  <si>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</si>
  <si>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</si>
  <si>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</si>
  <si>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</si>
  <si>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</si>
  <si>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</si>
  <si>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</si>
  <si>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</si>
  <si>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</si>
  <si>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</si>
  <si>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</si>
  <si>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</si>
  <si>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</si>
  <si>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</si>
  <si>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</si>
  <si>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</si>
  <si>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</si>
  <si>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</si>
  <si>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</si>
  <si>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</si>
  <si>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</si>
  <si>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</si>
  <si>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</si>
  <si>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</si>
  <si>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</si>
  <si>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</si>
  <si>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</si>
  <si>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</si>
  <si>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</si>
  <si>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</si>
  <si>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</si>
  <si>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</si>
  <si>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</si>
  <si>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</si>
  <si>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</si>
  <si>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</si>
  <si>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</si>
  <si>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</si>
  <si>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</si>
  <si>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</si>
  <si>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</si>
  <si>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</si>
  <si>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</si>
  <si>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</si>
  <si>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</si>
  <si>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</si>
  <si>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</si>
  <si>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</si>
  <si>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</si>
  <si>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</si>
  <si>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</si>
  <si>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</si>
  <si>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</si>
  <si>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</si>
  <si>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</si>
  <si>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</si>
  <si>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</si>
  <si>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</si>
  <si>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</si>
  <si>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</si>
  <si>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</si>
  <si>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</si>
  <si>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</si>
  <si>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</si>
  <si>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</si>
  <si>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</si>
  <si>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</si>
  <si>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</si>
  <si>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</si>
  <si>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</si>
  <si>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</si>
  <si>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</si>
  <si>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</si>
  <si>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</si>
  <si>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</si>
  <si>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</si>
  <si>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</si>
  <si>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</si>
  <si>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</si>
  <si>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</si>
  <si>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</si>
  <si>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</si>
  <si>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</si>
  <si>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</si>
  <si>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</si>
  <si>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</si>
  <si>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</si>
  <si>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</si>
  <si>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</si>
  <si>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</si>
  <si>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</si>
  <si>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</si>
  <si>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</si>
  <si>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</si>
  <si>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</si>
  <si>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</si>
  <si>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</si>
  <si>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</si>
  <si>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</si>
  <si>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</si>
  <si>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</si>
  <si>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</si>
  <si>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</si>
  <si>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</si>
  <si>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</si>
  <si>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</si>
  <si>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</si>
  <si>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</si>
  <si>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</si>
  <si>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</si>
  <si>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</si>
  <si>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</si>
  <si>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</si>
  <si>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</si>
  <si>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</si>
  <si>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</si>
  <si>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</si>
  <si>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</si>
  <si>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</si>
  <si>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</si>
  <si>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</si>
  <si>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</si>
  <si>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</si>
  <si>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</si>
  <si>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</si>
  <si>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</si>
  <si>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</si>
  <si>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</si>
  <si>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</si>
  <si>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</si>
  <si>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</si>
  <si>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</si>
  <si>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</si>
  <si>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</si>
  <si>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</si>
  <si>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</si>
  <si>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</si>
  <si>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</si>
  <si>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</si>
  <si>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</si>
  <si>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</si>
  <si>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</si>
  <si>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</si>
  <si>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</si>
  <si>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</si>
  <si>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</si>
  <si>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</si>
  <si>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</si>
  <si>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</si>
  <si>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</si>
  <si>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</si>
  <si>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</si>
  <si>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</si>
  <si>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</si>
  <si>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</si>
  <si>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</si>
  <si>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</si>
  <si>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</si>
  <si>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</si>
  <si>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</si>
  <si>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</si>
  <si>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</si>
  <si>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</si>
  <si>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</si>
  <si>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</si>
  <si>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</si>
  <si>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</si>
  <si>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</si>
  <si>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</si>
  <si>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</si>
  <si>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</si>
  <si>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</si>
  <si>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</si>
  <si>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</si>
  <si>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</si>
  <si>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</si>
  <si>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</si>
  <si>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</si>
  <si>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</si>
  <si>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</si>
  <si>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</si>
  <si>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</si>
  <si>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</si>
  <si>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</si>
  <si>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</si>
  <si>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</si>
  <si>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</si>
  <si>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</si>
  <si>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</si>
  <si>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</si>
  <si>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</si>
  <si>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</si>
  <si>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</si>
  <si>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</si>
  <si>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</si>
  <si>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</si>
  <si>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</si>
  <si>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</si>
  <si>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</si>
  <si>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</si>
  <si>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</si>
  <si>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</si>
  <si>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</si>
  <si>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</si>
  <si>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</si>
  <si>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</si>
  <si>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</si>
  <si>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</si>
  <si>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</si>
  <si>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</si>
  <si>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</si>
  <si>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</si>
  <si>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</si>
  <si>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</si>
  <si>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</si>
  <si>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</si>
  <si>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</si>
  <si>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</si>
  <si>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</si>
  <si>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</si>
  <si>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</si>
  <si>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</si>
  <si>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</si>
  <si>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</si>
  <si>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</si>
  <si>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</si>
  <si>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</si>
  <si>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</si>
  <si>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</si>
  <si>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</si>
  <si>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</si>
  <si>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</si>
  <si>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</si>
  <si>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</si>
  <si>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</si>
  <si>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</si>
  <si>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</si>
  <si>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</si>
  <si>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</si>
  <si>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</si>
  <si>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</si>
  <si>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</si>
  <si>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</si>
  <si>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</si>
  <si>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</si>
  <si>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</si>
  <si>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</si>
  <si>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</si>
  <si>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</si>
  <si>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</si>
  <si>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</si>
  <si>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</si>
  <si>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</si>
  <si>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</si>
  <si>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</si>
  <si>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</si>
  <si>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</si>
  <si>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</si>
  <si>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</si>
  <si>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</si>
  <si>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</si>
  <si>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</si>
  <si>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</si>
  <si>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</si>
  <si>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</si>
  <si>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</si>
  <si>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</si>
  <si>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</si>
  <si>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</si>
  <si>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</si>
  <si>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</si>
  <si>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</si>
  <si>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</si>
  <si>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</si>
  <si>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</si>
  <si>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</si>
  <si>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</si>
  <si>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</si>
  <si>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</si>
  <si>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</si>
  <si>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</si>
  <si>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</si>
  <si>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</si>
  <si>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</si>
  <si>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</si>
  <si>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</si>
  <si>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</si>
  <si>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</si>
  <si>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</si>
  <si>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</si>
  <si>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</si>
  <si>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</si>
  <si>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</si>
  <si>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</si>
  <si>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</si>
  <si>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</si>
  <si>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</si>
  <si>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</si>
  <si>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</si>
  <si>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</si>
  <si>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</si>
  <si>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</si>
  <si>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</si>
  <si>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</si>
  <si>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</si>
  <si>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</si>
  <si>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</si>
  <si>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</si>
  <si>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</si>
  <si>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</si>
  <si>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</si>
  <si>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</si>
  <si>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</si>
  <si>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</si>
  <si>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</si>
  <si>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</si>
  <si>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</si>
  <si>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</si>
  <si>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</si>
  <si>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</si>
  <si>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</si>
  <si>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</si>
  <si>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</si>
  <si>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</si>
  <si>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</si>
  <si>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</si>
  <si>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</si>
  <si>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</si>
  <si>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</si>
  <si>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</si>
  <si>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</si>
  <si>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</si>
  <si>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</si>
  <si>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</si>
  <si>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</si>
  <si>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</si>
  <si>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</si>
  <si>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</si>
  <si>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</si>
  <si>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</si>
  <si>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</si>
  <si>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</si>
  <si>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</si>
  <si>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</si>
  <si>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</si>
  <si>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</si>
  <si>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</si>
  <si>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</si>
  <si>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</si>
  <si>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</si>
  <si>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</si>
  <si>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</si>
  <si>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</si>
  <si>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</si>
  <si>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</si>
  <si>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</si>
  <si>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</si>
  <si>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</si>
  <si>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</si>
  <si>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</si>
  <si>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</si>
  <si>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</si>
  <si>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</si>
  <si>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</si>
  <si>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</si>
  <si>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</si>
  <si>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</si>
  <si>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</si>
  <si>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</si>
  <si>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</si>
  <si>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</si>
  <si>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</si>
  <si>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</si>
  <si>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</si>
  <si>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</si>
  <si>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</si>
  <si>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</si>
  <si>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</si>
  <si>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</si>
  <si>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</si>
  <si>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</si>
  <si>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</si>
  <si>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</si>
  <si>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</si>
  <si>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</si>
  <si>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</si>
  <si>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</si>
  <si>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</si>
  <si>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</si>
  <si>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</si>
  <si>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</si>
  <si>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</si>
  <si>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</si>
  <si>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</si>
  <si>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</si>
  <si>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</si>
  <si>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</si>
  <si>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</si>
  <si>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</si>
  <si>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</si>
  <si>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</si>
  <si>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</si>
  <si>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</si>
  <si>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</si>
  <si>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</si>
  <si>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</si>
  <si>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</si>
  <si>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</si>
  <si>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</si>
  <si>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</si>
  <si>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</si>
  <si>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</si>
  <si>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</si>
  <si>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</si>
  <si>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</si>
  <si>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</si>
  <si>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</si>
  <si>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</si>
  <si>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</si>
  <si>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</si>
  <si>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</si>
  <si>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</si>
  <si>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</si>
  <si>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</si>
  <si>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</si>
  <si>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</si>
  <si>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</si>
  <si>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</si>
  <si>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</si>
  <si>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</si>
  <si>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</si>
  <si>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</si>
  <si>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</si>
  <si>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</si>
  <si>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</si>
  <si>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</si>
  <si>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</si>
  <si>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</si>
  <si>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</si>
  <si>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</si>
  <si>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</si>
  <si>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</si>
  <si>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</si>
  <si>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</si>
  <si>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</si>
  <si>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</si>
  <si>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</si>
  <si>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</si>
  <si>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</si>
  <si>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</si>
  <si>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</si>
  <si>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</si>
  <si>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</si>
  <si>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</si>
  <si>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</si>
  <si>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</si>
  <si>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</si>
  <si>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</si>
  <si>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</si>
  <si>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</si>
  <si>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</si>
  <si>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</si>
  <si>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</si>
  <si>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</si>
  <si>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</si>
  <si>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</si>
  <si>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</si>
  <si>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</si>
  <si>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</si>
  <si>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</si>
  <si>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</si>
  <si>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</si>
  <si>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</si>
  <si>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</si>
  <si>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</si>
  <si>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</si>
  <si>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</si>
  <si>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</si>
  <si>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</si>
  <si>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</si>
  <si>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</si>
  <si>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</si>
  <si>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</si>
  <si>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</si>
  <si>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</si>
  <si>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</si>
  <si>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</si>
  <si>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</si>
  <si>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</si>
  <si>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</si>
  <si>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</si>
  <si>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</si>
  <si>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</si>
  <si>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</si>
  <si>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</si>
  <si>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</si>
  <si>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</si>
  <si>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</si>
  <si>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</si>
  <si>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</si>
  <si>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</si>
  <si>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</si>
  <si>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</si>
  <si>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</si>
  <si>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</si>
  <si>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</si>
  <si>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</si>
  <si>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</si>
  <si>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</si>
  <si>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</si>
  <si>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</si>
  <si>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</si>
  <si>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</si>
  <si>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</si>
  <si>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</si>
  <si>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</si>
  <si>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</si>
  <si>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</si>
  <si>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</si>
  <si>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</si>
  <si>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</si>
  <si>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</si>
  <si>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</si>
  <si>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</si>
  <si>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</si>
  <si>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</si>
  <si>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</si>
  <si>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</si>
  <si>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</si>
  <si>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</si>
  <si>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</si>
  <si>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</si>
  <si>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</si>
  <si>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</si>
  <si>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</si>
  <si>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</si>
  <si>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</si>
  <si>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</si>
  <si>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</si>
  <si>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</si>
  <si>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</si>
  <si>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</si>
  <si>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</si>
  <si>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</si>
  <si>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</si>
  <si>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</si>
  <si>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</si>
  <si>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</si>
  <si>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</si>
  <si>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</si>
  <si>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</si>
  <si>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</si>
  <si>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</si>
  <si>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</si>
  <si>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</si>
  <si>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</si>
  <si>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</si>
  <si>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</si>
  <si>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</si>
  <si>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</si>
  <si>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</si>
  <si>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</si>
  <si>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</si>
  <si>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</si>
  <si>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</si>
  <si>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</si>
  <si>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</si>
  <si>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</si>
  <si>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</si>
  <si>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</si>
  <si>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</si>
  <si>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</si>
  <si>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</si>
  <si>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</si>
  <si>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</si>
  <si>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</si>
  <si>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</si>
  <si>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</si>
  <si>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</si>
  <si>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</si>
  <si>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</si>
  <si>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</si>
  <si>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</si>
  <si>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</si>
  <si>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</si>
  <si>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</si>
  <si>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</si>
  <si>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</si>
  <si>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</si>
  <si>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</si>
  <si>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</si>
  <si>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</si>
  <si>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</si>
  <si>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</si>
  <si>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</si>
  <si>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</si>
  <si>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</si>
  <si>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</si>
  <si>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</si>
  <si>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</si>
  <si>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</si>
  <si>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</si>
  <si>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</si>
  <si>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</si>
  <si>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</si>
  <si>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</si>
  <si>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</si>
  <si>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</si>
  <si>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</si>
  <si>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</si>
  <si>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</si>
  <si>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</si>
  <si>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</si>
  <si>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</si>
  <si>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</si>
  <si>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</si>
  <si>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</si>
  <si>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</si>
  <si>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</si>
  <si>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</si>
  <si>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</si>
  <si>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</si>
  <si>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</si>
  <si>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</si>
  <si>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</si>
  <si>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</si>
  <si>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</si>
  <si>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</si>
  <si>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</si>
  <si>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</si>
  <si>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</si>
  <si>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</si>
  <si>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</si>
  <si>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</si>
  <si>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</si>
  <si>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</si>
  <si>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</si>
  <si>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</si>
  <si>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</si>
  <si>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</si>
  <si>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</si>
  <si>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</si>
  <si>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</si>
  <si>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</si>
  <si>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</si>
  <si>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</si>
  <si>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</si>
  <si>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</si>
  <si>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</si>
  <si>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</si>
  <si>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</si>
  <si>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</si>
  <si>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</si>
  <si>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</si>
  <si>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</si>
  <si>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</si>
  <si>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</si>
  <si>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</si>
  <si>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</si>
  <si>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</si>
  <si>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</si>
  <si>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</si>
  <si>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</si>
  <si>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</si>
  <si>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</si>
  <si>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</si>
  <si>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</si>
  <si>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</si>
  <si>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</si>
  <si>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</si>
  <si>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</si>
  <si>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</si>
  <si>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</si>
  <si>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</si>
  <si>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</si>
  <si>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</si>
  <si>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</si>
  <si>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</si>
  <si>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</si>
  <si>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</si>
  <si>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</si>
  <si>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</si>
  <si>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</si>
  <si>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</si>
  <si>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</si>
  <si>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</si>
  <si>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</si>
  <si>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</si>
  <si>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</si>
  <si>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</si>
  <si>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</si>
  <si>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</si>
  <si>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</si>
  <si>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</si>
  <si>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</si>
  <si>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</si>
  <si>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</si>
  <si>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</si>
  <si>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</si>
  <si>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</si>
  <si>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</si>
  <si>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</si>
  <si>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</si>
  <si>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</si>
  <si>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</si>
  <si>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</si>
  <si>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</si>
  <si>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</si>
  <si>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</si>
  <si>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</si>
  <si>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</si>
  <si>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</si>
  <si>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</si>
  <si>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</si>
  <si>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</si>
  <si>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</si>
  <si>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</si>
  <si>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</si>
  <si>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</si>
  <si>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</si>
  <si>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</si>
  <si>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</si>
  <si>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</si>
  <si>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</si>
  <si>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</si>
  <si>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</si>
  <si>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</si>
  <si>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</si>
  <si>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</si>
  <si>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</si>
  <si>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</si>
  <si>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</si>
  <si>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</si>
  <si>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</si>
  <si>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</si>
  <si>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</si>
  <si>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</si>
  <si>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</si>
  <si>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</si>
  <si>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</si>
  <si>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</si>
  <si>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</si>
  <si>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</si>
  <si>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</si>
  <si>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</si>
  <si>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</si>
  <si>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</si>
  <si>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</si>
  <si>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</si>
  <si>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</si>
  <si>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</si>
  <si>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</si>
  <si>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</si>
  <si>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</si>
  <si>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</si>
  <si>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</si>
  <si>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</si>
  <si>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</si>
  <si>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</si>
  <si>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</si>
  <si>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</si>
  <si>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</si>
  <si>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</si>
  <si>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</si>
  <si>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</si>
  <si>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</si>
  <si>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</si>
  <si>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</si>
  <si>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</si>
  <si>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</si>
  <si>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</si>
  <si>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</si>
  <si>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</si>
  <si>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</si>
  <si>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</si>
  <si>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</si>
  <si>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</si>
  <si>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</si>
  <si>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</si>
  <si>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</si>
  <si>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</si>
  <si>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</si>
  <si>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</si>
  <si>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</si>
  <si>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</si>
  <si>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</si>
  <si>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</si>
  <si>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</si>
  <si>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</si>
  <si>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</si>
  <si>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</si>
  <si>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</si>
  <si>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</si>
  <si>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</si>
  <si>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</si>
  <si>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</si>
  <si>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</si>
  <si>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</si>
  <si>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</si>
  <si>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</si>
  <si>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</si>
  <si>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</si>
  <si>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</si>
  <si>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</si>
  <si>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</si>
  <si>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</si>
  <si>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</si>
  <si>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</si>
  <si>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</si>
  <si>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</si>
  <si>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</si>
  <si>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</si>
  <si>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</si>
  <si>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</si>
  <si>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</si>
  <si>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</si>
  <si>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</si>
  <si>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</si>
  <si>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</si>
  <si>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</si>
  <si>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</si>
  <si>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</si>
  <si>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</si>
  <si>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</si>
  <si>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</si>
  <si>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</si>
  <si>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</si>
  <si>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</si>
  <si>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</si>
  <si>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</si>
  <si>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</si>
  <si>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</si>
  <si>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</si>
  <si>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</si>
  <si>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</si>
  <si>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</si>
  <si>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</si>
  <si>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</si>
  <si>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</si>
  <si>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</si>
  <si>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</si>
  <si>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</si>
  <si>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</si>
  <si>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</si>
  <si>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</si>
  <si>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</si>
  <si>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</si>
  <si>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</si>
  <si>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</si>
  <si>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</si>
  <si>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</si>
  <si>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</si>
  <si>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</si>
  <si>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</si>
  <si>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</si>
  <si>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</si>
  <si>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</si>
  <si>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</si>
  <si>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</si>
  <si>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</si>
  <si>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</si>
  <si>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</si>
  <si>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</si>
  <si>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</si>
  <si>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</si>
  <si>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</si>
  <si>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</si>
  <si>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</si>
  <si>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</si>
  <si>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</si>
  <si>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</si>
  <si>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</si>
  <si>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</si>
  <si>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</si>
  <si>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</si>
  <si>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</si>
  <si>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</si>
  <si>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</si>
  <si>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</si>
  <si>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</si>
  <si>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</si>
  <si>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</si>
  <si>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</si>
  <si>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</si>
  <si>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</si>
  <si>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</si>
  <si>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</si>
  <si>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</si>
  <si>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</si>
  <si>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</si>
  <si>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</si>
  <si>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</si>
  <si>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</si>
  <si>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</si>
  <si>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</si>
  <si>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</si>
  <si>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</si>
  <si>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</si>
  <si>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</si>
  <si>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</si>
  <si>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</si>
  <si>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</si>
  <si>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</si>
  <si>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</si>
  <si>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</si>
  <si>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</si>
  <si>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</si>
  <si>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</si>
  <si>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</si>
  <si>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</si>
  <si>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</si>
  <si>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</si>
  <si>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</si>
  <si>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</si>
  <si>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</si>
  <si>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</si>
  <si>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</si>
  <si>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</si>
  <si>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</si>
  <si>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</si>
  <si>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</si>
  <si>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</si>
  <si>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</si>
  <si>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</si>
  <si>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</si>
  <si>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</si>
  <si>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</si>
  <si>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</si>
  <si>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</si>
  <si>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</si>
  <si>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</si>
  <si>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</si>
  <si>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</si>
  <si>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</si>
  <si>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</si>
  <si>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</si>
  <si>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</si>
  <si>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</si>
  <si>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</si>
  <si>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</si>
  <si>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</si>
  <si>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</si>
  <si>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</si>
  <si>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</si>
  <si>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</si>
  <si>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</si>
  <si>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</si>
  <si>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</si>
  <si>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</si>
  <si>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</si>
  <si>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</si>
  <si>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</si>
  <si>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</si>
  <si>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</si>
  <si>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</si>
  <si>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</si>
  <si>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</si>
  <si>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</si>
  <si>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</si>
  <si>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</si>
  <si>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</si>
  <si>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</si>
  <si>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</si>
  <si>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</si>
  <si>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</si>
  <si>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</si>
  <si>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</si>
  <si>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</si>
  <si>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</si>
  <si>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</si>
  <si>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</si>
  <si>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</si>
  <si>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</si>
  <si>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</si>
  <si>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</si>
  <si>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</si>
  <si>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</si>
  <si>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</si>
  <si>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</si>
  <si>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</si>
  <si>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</si>
  <si>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</si>
  <si>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</si>
  <si>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</si>
  <si>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</si>
  <si>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</si>
  <si>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</si>
  <si>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</si>
  <si>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</si>
  <si>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</si>
  <si>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</si>
  <si>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</si>
  <si>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</si>
  <si>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</si>
  <si>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</si>
  <si>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</si>
  <si>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</si>
  <si>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</si>
  <si>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</si>
  <si>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</si>
  <si>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</si>
  <si>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</si>
  <si>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</si>
  <si>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</si>
  <si>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</si>
  <si>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</si>
  <si>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</si>
  <si>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</si>
  <si>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</si>
  <si>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</si>
  <si>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</si>
  <si>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</si>
  <si>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</si>
  <si>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</si>
  <si>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</si>
  <si>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</si>
  <si>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</si>
  <si>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</si>
  <si>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</si>
  <si>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</si>
  <si>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</si>
  <si>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</si>
  <si>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</si>
  <si>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</si>
  <si>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</si>
  <si>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</si>
  <si>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</si>
  <si>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</si>
  <si>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</si>
  <si>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</si>
  <si>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</si>
  <si>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</si>
  <si>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</si>
  <si>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</si>
  <si>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</si>
  <si>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</si>
  <si>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</si>
  <si>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</si>
  <si>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</si>
  <si>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</si>
  <si>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</si>
  <si>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</si>
  <si>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</si>
  <si>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</si>
  <si>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</si>
  <si>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</si>
  <si>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</si>
  <si>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</si>
  <si>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</si>
  <si>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</si>
  <si>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</si>
  <si>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</si>
  <si>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</si>
  <si>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</si>
  <si>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</si>
  <si>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</si>
  <si>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</si>
  <si>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</si>
  <si>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</si>
  <si>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</si>
  <si>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</si>
  <si>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</si>
  <si>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</si>
  <si>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</si>
  <si>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</si>
  <si>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</si>
  <si>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</si>
  <si>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</si>
  <si>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</si>
  <si>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</si>
  <si>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</si>
  <si>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</si>
  <si>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</si>
  <si>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</si>
  <si>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</si>
  <si>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</si>
  <si>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</si>
  <si>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</si>
  <si>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</si>
  <si>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</si>
  <si>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</si>
  <si>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</si>
  <si>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</si>
  <si>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</si>
  <si>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</si>
  <si>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</si>
  <si>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</si>
  <si>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</si>
  <si>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</si>
  <si>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</si>
  <si>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</si>
  <si>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</si>
  <si>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</si>
  <si>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</si>
  <si>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</si>
  <si>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</si>
  <si>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</si>
  <si>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</si>
  <si>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</si>
  <si>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</si>
  <si>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</si>
  <si>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</si>
  <si>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</si>
  <si>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</si>
  <si>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</si>
  <si>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</si>
  <si>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</si>
  <si>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</si>
  <si>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</si>
  <si>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</si>
  <si>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</si>
  <si>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</si>
  <si>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</si>
  <si>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</si>
  <si>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</si>
  <si>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</si>
  <si>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</si>
  <si>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</si>
  <si>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</si>
  <si>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</si>
  <si>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</si>
  <si>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</si>
  <si>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</si>
  <si>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</si>
  <si>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</si>
  <si>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</si>
  <si>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</si>
  <si>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</si>
  <si>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</si>
  <si>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</si>
  <si>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</si>
  <si>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</si>
  <si>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</si>
  <si>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</si>
  <si>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</si>
  <si>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</si>
  <si>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</si>
  <si>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</si>
  <si>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</si>
  <si>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</si>
  <si>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</si>
  <si>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</si>
  <si>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</si>
  <si>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</si>
  <si>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</si>
  <si>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</si>
  <si>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</si>
  <si>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</si>
  <si>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</si>
  <si>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</si>
  <si>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</si>
  <si>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</si>
  <si>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</si>
  <si>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</si>
  <si>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</si>
  <si>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</si>
  <si>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</si>
  <si>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</si>
  <si>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</si>
  <si>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</si>
  <si>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</si>
  <si>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</si>
  <si>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</si>
  <si>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</si>
  <si>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</si>
  <si>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</si>
  <si>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</si>
  <si>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</si>
  <si>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</si>
  <si>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</si>
  <si>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</si>
  <si>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</si>
  <si>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</si>
  <si>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</si>
  <si>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</si>
  <si>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</si>
  <si>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</si>
  <si>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</si>
  <si>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</si>
  <si>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</si>
  <si>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</si>
  <si>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</si>
  <si>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</si>
  <si>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</si>
  <si>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</si>
  <si>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</si>
  <si>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</si>
  <si>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</si>
  <si>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</si>
  <si>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</si>
  <si>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</si>
  <si>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</si>
  <si>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</si>
  <si>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</si>
  <si>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</si>
  <si>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</si>
  <si>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</si>
  <si>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</si>
  <si>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</si>
  <si>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</si>
  <si>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</si>
  <si>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</si>
  <si>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</si>
  <si>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</si>
  <si>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</si>
  <si>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</si>
  <si>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</si>
  <si>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</si>
  <si>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</si>
  <si>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</si>
  <si>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</si>
  <si>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</si>
  <si>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</si>
  <si>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</si>
  <si>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</si>
  <si>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</si>
  <si>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</si>
  <si>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</si>
  <si>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</si>
  <si>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</si>
  <si>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</si>
  <si>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</si>
  <si>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</si>
  <si>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</si>
  <si>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</si>
  <si>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</si>
  <si>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</si>
  <si>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</si>
  <si>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</si>
  <si>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</si>
  <si>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</si>
  <si>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</si>
  <si>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</si>
  <si>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</si>
  <si>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</si>
  <si>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</si>
  <si>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</si>
  <si>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</si>
  <si>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</si>
  <si>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</si>
  <si>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</si>
  <si>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</si>
  <si>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</si>
  <si>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</si>
  <si>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</si>
  <si>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</si>
  <si>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</si>
  <si>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</si>
  <si>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</si>
  <si>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</si>
  <si>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</si>
  <si>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</si>
  <si>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</si>
  <si>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</si>
  <si>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</si>
  <si>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</si>
  <si>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</si>
  <si>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</si>
  <si>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</si>
  <si>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</si>
  <si>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</si>
  <si>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</si>
  <si>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</si>
  <si>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</si>
  <si>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</si>
  <si>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</si>
  <si>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</si>
  <si>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</si>
  <si>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</si>
  <si>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</si>
  <si>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</si>
  <si>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</si>
  <si>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</si>
  <si>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</si>
  <si>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</si>
  <si>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</si>
  <si>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</si>
  <si>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</si>
  <si>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</si>
  <si>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</si>
  <si>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</si>
  <si>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</si>
  <si>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</si>
  <si>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</si>
  <si>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</si>
  <si>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</si>
  <si>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</si>
  <si>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</si>
  <si>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</si>
  <si>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</si>
  <si>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</si>
  <si>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</si>
  <si>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</si>
  <si>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</si>
  <si>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</si>
  <si>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</si>
  <si>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</si>
  <si>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</si>
  <si>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</si>
  <si>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</si>
  <si>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</si>
  <si>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</si>
  <si>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</si>
  <si>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</si>
  <si>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</si>
  <si>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</si>
  <si>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</si>
  <si>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</si>
  <si>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</si>
  <si>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</si>
  <si>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</si>
  <si>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</si>
  <si>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</si>
  <si>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</si>
  <si>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</si>
  <si>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</si>
  <si>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</si>
  <si>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</si>
  <si>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</si>
  <si>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</si>
  <si>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</si>
  <si>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</si>
  <si>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</si>
  <si>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</si>
  <si>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</si>
  <si>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</si>
  <si>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</si>
  <si>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</si>
  <si>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</si>
  <si>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</si>
  <si>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</si>
  <si>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</si>
  <si>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</si>
  <si>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</si>
  <si>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</si>
  <si>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</si>
  <si>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</si>
  <si>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</si>
  <si>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</si>
  <si>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</si>
  <si>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</si>
  <si>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</si>
  <si>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</si>
  <si>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</si>
  <si>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</si>
  <si>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</si>
  <si>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</si>
  <si>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</si>
  <si>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</si>
  <si>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</si>
  <si>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</si>
  <si>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</si>
  <si>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</si>
  <si>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</si>
  <si>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</si>
  <si>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</si>
  <si>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</si>
  <si>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</si>
  <si>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</si>
  <si>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</si>
  <si>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</si>
  <si>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</si>
  <si>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</si>
  <si>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</si>
  <si>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</si>
  <si>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</si>
  <si>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</si>
  <si>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</si>
  <si>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</si>
  <si>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</si>
  <si>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</si>
  <si>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</si>
  <si>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</si>
  <si>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</si>
  <si>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</si>
  <si>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</si>
  <si>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</si>
  <si>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</si>
  <si>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</si>
  <si>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</si>
  <si>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</si>
  <si>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</si>
  <si>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</si>
  <si>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</si>
  <si>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</si>
  <si>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</si>
  <si>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</si>
  <si>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</si>
  <si>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</si>
  <si>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</si>
  <si>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</si>
  <si>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</si>
  <si>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</si>
  <si>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</si>
  <si>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</si>
  <si>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</si>
  <si>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</si>
  <si>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</si>
  <si>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</si>
  <si>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</si>
  <si>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</si>
  <si>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</si>
  <si>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</si>
  <si>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</si>
  <si>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</si>
  <si>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</si>
  <si>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</si>
  <si>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</si>
  <si>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</si>
  <si>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</si>
  <si>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</si>
  <si>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</si>
  <si>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</si>
  <si>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</si>
  <si>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</si>
  <si>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</si>
  <si>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</si>
  <si>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</si>
  <si>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</si>
  <si>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</si>
  <si>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</si>
  <si>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</si>
  <si>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</si>
  <si>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</si>
  <si>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</si>
  <si>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</si>
  <si>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</si>
  <si>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</si>
  <si>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</si>
  <si>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</si>
  <si>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</si>
  <si>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</si>
  <si>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</si>
  <si>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</si>
  <si>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</si>
  <si>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</si>
  <si>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</si>
  <si>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</si>
  <si>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</si>
  <si>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</si>
  <si>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</si>
  <si>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</si>
  <si>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</si>
  <si>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</si>
  <si>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</si>
  <si>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</si>
  <si>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</si>
  <si>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</si>
  <si>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</si>
  <si>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</si>
  <si>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</si>
  <si>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</si>
  <si>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</si>
  <si>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</si>
  <si>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</si>
  <si>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</si>
  <si>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</si>
  <si>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</si>
  <si>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</si>
  <si>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</si>
  <si>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</si>
  <si>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</si>
  <si>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</si>
  <si>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</si>
  <si>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</si>
  <si>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</si>
  <si>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</si>
  <si>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</si>
  <si>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</si>
  <si>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</si>
  <si>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</si>
  <si>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</si>
  <si>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</si>
  <si>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</si>
  <si>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</si>
  <si>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</si>
  <si>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</si>
  <si>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</si>
  <si>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</si>
  <si>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</si>
  <si>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</si>
  <si>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</si>
  <si>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</si>
  <si>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</si>
  <si>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</si>
  <si>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</si>
  <si>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</si>
  <si>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</si>
  <si>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</si>
  <si>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</si>
  <si>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</si>
  <si>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</si>
  <si>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</si>
  <si>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</si>
  <si>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</si>
  <si>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</si>
  <si>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</si>
  <si>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</si>
  <si>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</si>
  <si>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</si>
  <si>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</si>
  <si>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</si>
  <si>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</si>
  <si>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</si>
  <si>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</si>
  <si>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</si>
  <si>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</si>
  <si>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</si>
  <si>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</si>
  <si>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</si>
  <si>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</si>
  <si>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</si>
  <si>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</si>
  <si>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</si>
  <si>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</si>
  <si>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</si>
  <si>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</si>
  <si>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</si>
  <si>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</si>
  <si>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</si>
  <si>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</si>
  <si>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</si>
  <si>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</si>
  <si>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</si>
  <si>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</si>
  <si>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</si>
  <si>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</si>
  <si>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</si>
  <si>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</si>
  <si>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</si>
  <si>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</si>
  <si>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</si>
  <si>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</si>
  <si>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</si>
  <si>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</si>
  <si>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</si>
  <si>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</si>
  <si>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</si>
  <si>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</si>
  <si>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</si>
  <si>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</si>
  <si>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</si>
  <si>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</si>
  <si>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</si>
  <si>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</si>
  <si>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</si>
  <si>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</si>
  <si>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</si>
  <si>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</si>
  <si>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</si>
  <si>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</si>
  <si>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</si>
  <si>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</si>
  <si>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</si>
  <si>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</si>
  <si>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</si>
  <si>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</si>
  <si>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</si>
  <si>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</si>
  <si>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</si>
  <si>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</si>
  <si>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</si>
  <si>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</si>
  <si>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</si>
  <si>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</si>
  <si>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</si>
  <si>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</si>
  <si>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</si>
  <si>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</si>
  <si>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</si>
  <si>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</si>
  <si>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</si>
  <si>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</si>
  <si>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</si>
  <si>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</si>
  <si>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</si>
  <si>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</si>
  <si>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</si>
  <si>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</si>
  <si>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</si>
  <si>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</si>
  <si>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</si>
  <si>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</si>
  <si>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</si>
  <si>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</si>
  <si>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</si>
  <si>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</si>
  <si>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</si>
  <si>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</si>
  <si>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</si>
  <si>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</si>
  <si>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</si>
  <si>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</si>
  <si>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</si>
  <si>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</si>
  <si>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</si>
  <si>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</si>
  <si>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</si>
  <si>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</si>
  <si>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</si>
  <si>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</si>
  <si>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</si>
  <si>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</si>
  <si>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</si>
  <si>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</si>
  <si>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</si>
  <si>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</si>
  <si>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</si>
  <si>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</si>
  <si>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</si>
  <si>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</si>
  <si>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</si>
  <si>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</si>
  <si>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</si>
  <si>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</si>
  <si>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</si>
  <si>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</si>
  <si>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</si>
  <si>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</si>
  <si>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</si>
  <si>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</si>
  <si>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</si>
  <si>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</si>
  <si>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</si>
  <si>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</si>
  <si>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</si>
  <si>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</si>
  <si>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</si>
  <si>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</si>
  <si>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</si>
  <si>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</si>
  <si>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</si>
  <si>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</si>
  <si>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</si>
  <si>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</si>
  <si>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</si>
  <si>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</si>
  <si>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</si>
  <si>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</si>
  <si>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</si>
  <si>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</si>
  <si>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</si>
  <si>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</si>
  <si>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</si>
  <si>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</si>
  <si>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</si>
  <si>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</si>
  <si>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</si>
  <si>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</si>
  <si>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</si>
  <si>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</si>
  <si>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</si>
  <si>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</si>
  <si>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</si>
  <si>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</si>
  <si>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</si>
  <si>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</si>
  <si>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</si>
  <si>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</si>
  <si>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</si>
  <si>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</si>
  <si>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</si>
  <si>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</si>
  <si>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</si>
  <si>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</si>
  <si>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</si>
  <si>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</si>
  <si>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</si>
  <si>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</si>
  <si>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</si>
  <si>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</si>
  <si>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</si>
  <si>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</si>
  <si>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</si>
  <si>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</si>
  <si>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</si>
  <si>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</si>
  <si>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</si>
  <si>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</si>
  <si>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</si>
  <si>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</si>
  <si>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</si>
  <si>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</si>
  <si>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</si>
  <si>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</si>
  <si>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</si>
  <si>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</si>
  <si>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</si>
  <si>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</si>
  <si>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</si>
  <si>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</si>
  <si>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</si>
  <si>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</si>
  <si>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</si>
  <si>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</si>
  <si>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</si>
  <si>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</si>
  <si>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</si>
  <si>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</si>
  <si>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</si>
  <si>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</si>
  <si>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</si>
  <si>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</si>
  <si>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</si>
  <si>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</si>
  <si>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</si>
  <si>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</si>
  <si>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</si>
  <si>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</si>
  <si>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</si>
  <si>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</si>
  <si>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</si>
  <si>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</si>
  <si>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</si>
  <si>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</si>
  <si>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</si>
  <si>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</si>
  <si>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</si>
  <si>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</si>
  <si>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</si>
  <si>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</si>
  <si>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</si>
  <si>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</si>
  <si>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</si>
  <si>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</si>
  <si>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</si>
  <si>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</si>
  <si>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</si>
  <si>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</si>
  <si>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</si>
  <si>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</si>
  <si>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</si>
  <si>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</si>
  <si>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</si>
  <si>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</si>
  <si>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</si>
  <si>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</si>
  <si>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</si>
  <si>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</si>
  <si>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</si>
  <si>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</si>
  <si>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</si>
  <si>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</si>
  <si>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</si>
  <si>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</si>
  <si>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</si>
  <si>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</si>
  <si>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</si>
  <si>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</si>
  <si>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</si>
  <si>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</si>
  <si>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</si>
  <si>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</si>
  <si>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</si>
  <si>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</si>
  <si>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</si>
  <si>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</si>
  <si>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</si>
  <si>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</si>
  <si>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</si>
  <si>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</si>
  <si>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</si>
  <si>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</si>
  <si>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</si>
  <si>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</si>
  <si>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</si>
  <si>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</si>
  <si>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</si>
  <si>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</si>
  <si>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</si>
  <si>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</si>
  <si>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</si>
  <si>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</si>
  <si>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</si>
  <si>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</si>
  <si>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</si>
  <si>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</si>
  <si>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</si>
  <si>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</si>
  <si>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</si>
  <si>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</si>
  <si>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</si>
  <si>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</si>
  <si>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</si>
  <si>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</si>
  <si>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</si>
  <si>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</si>
  <si>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</si>
  <si>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</si>
  <si>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</si>
  <si>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</si>
  <si>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</si>
  <si>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</si>
  <si>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</si>
  <si>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</si>
  <si>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</si>
  <si>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</si>
  <si>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</si>
  <si>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</si>
  <si>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</si>
  <si>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</si>
  <si>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</si>
  <si>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</si>
  <si>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</si>
  <si>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</si>
  <si>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</si>
  <si>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</si>
  <si>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</si>
  <si>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</si>
  <si>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</si>
  <si>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</si>
  <si>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</si>
  <si>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</si>
  <si>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</si>
  <si>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</si>
  <si>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</si>
  <si>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</si>
  <si>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</si>
  <si>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</si>
  <si>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</si>
  <si>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</si>
  <si>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</si>
  <si>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</si>
  <si>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</si>
  <si>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</si>
  <si>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</si>
  <si>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</si>
  <si>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</si>
  <si>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</si>
  <si>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</si>
  <si>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</si>
  <si>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</si>
  <si>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</si>
  <si>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</si>
  <si>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</si>
  <si>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</si>
  <si>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</si>
  <si>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</si>
  <si>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</si>
  <si>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</si>
  <si>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</si>
  <si>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</si>
  <si>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</si>
  <si>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</si>
  <si>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</si>
  <si>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</si>
  <si>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</si>
  <si>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</si>
  <si>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</si>
  <si>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</si>
  <si>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</si>
  <si>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</si>
  <si>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</si>
  <si>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</si>
  <si>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</si>
  <si>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</si>
  <si>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</si>
  <si>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</si>
  <si>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</si>
  <si>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</si>
  <si>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</si>
  <si>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</si>
  <si>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</si>
  <si>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</si>
  <si>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</si>
  <si>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</si>
  <si>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</si>
  <si>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</si>
  <si>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</si>
  <si>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</si>
  <si>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</si>
  <si>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</si>
  <si>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</si>
  <si>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</si>
  <si>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</si>
  <si>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</si>
  <si>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</si>
  <si>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</si>
  <si>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</si>
  <si>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</si>
  <si>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</si>
  <si>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</si>
  <si>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</si>
  <si>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</si>
  <si>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</si>
  <si>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</si>
  <si>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</si>
  <si>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</si>
  <si>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</si>
  <si>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</si>
  <si>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</si>
  <si>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</si>
  <si>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</si>
  <si>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</si>
  <si>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</si>
  <si>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</si>
  <si>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</si>
  <si>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</si>
  <si>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</si>
  <si>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</si>
  <si>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</si>
  <si>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</si>
  <si>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</si>
  <si>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</si>
  <si>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</si>
  <si>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</si>
  <si>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</si>
  <si>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</si>
  <si>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</si>
  <si>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</si>
  <si>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</si>
  <si>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</si>
  <si>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</si>
  <si>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</si>
  <si>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</si>
  <si>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</si>
  <si>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</si>
  <si>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</si>
  <si>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</si>
  <si>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</si>
  <si>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</si>
  <si>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</si>
  <si>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</si>
  <si>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</si>
  <si>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</si>
  <si>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</si>
  <si>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</si>
  <si>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</si>
  <si>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</si>
  <si>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</si>
  <si>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</si>
  <si>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</si>
  <si>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</si>
  <si>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</si>
  <si>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</si>
  <si>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</si>
  <si>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</si>
  <si>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</si>
  <si>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</si>
  <si>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</si>
  <si>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</si>
  <si>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</si>
  <si>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</si>
  <si>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</si>
  <si>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</si>
  <si>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</si>
  <si>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</si>
  <si>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</si>
  <si>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</si>
  <si>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</si>
  <si>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</si>
  <si>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</si>
  <si>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</si>
  <si>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</si>
  <si>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</si>
  <si>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</si>
  <si>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</si>
  <si>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</si>
  <si>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</si>
  <si>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</si>
  <si>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</si>
  <si>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</si>
  <si>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</si>
  <si>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</si>
  <si>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</si>
  <si>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</si>
  <si>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</si>
  <si>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</si>
  <si>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</si>
  <si>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</si>
  <si>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</si>
  <si>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</si>
  <si>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</si>
  <si>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</si>
  <si>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</si>
  <si>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</si>
  <si>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</si>
  <si>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</si>
  <si>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</si>
  <si>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</si>
  <si>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</si>
  <si>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</si>
  <si>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</si>
  <si>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</si>
  <si>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</si>
  <si>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</si>
  <si>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</si>
  <si>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</si>
  <si>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</si>
  <si>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</si>
  <si>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</si>
  <si>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</si>
  <si>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</si>
  <si>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</si>
  <si>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</si>
  <si>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</si>
  <si>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</si>
  <si>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</si>
  <si>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</si>
  <si>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</si>
  <si>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</si>
  <si>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</si>
  <si>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</si>
  <si>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</si>
  <si>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</si>
  <si>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</si>
  <si>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</si>
  <si>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</si>
  <si>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</si>
  <si>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</si>
  <si>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</si>
  <si>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</si>
  <si>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</si>
  <si>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</si>
  <si>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</si>
  <si>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</si>
  <si>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</si>
  <si>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</si>
  <si>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</si>
  <si>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</si>
  <si>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</si>
  <si>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</si>
  <si>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</si>
  <si>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</si>
  <si>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</si>
  <si>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</si>
  <si>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</si>
  <si>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</si>
  <si>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</si>
  <si>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</si>
  <si>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</si>
  <si>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</si>
  <si>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</si>
  <si>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</si>
  <si>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</si>
  <si>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</si>
  <si>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</si>
  <si>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</si>
  <si>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</si>
  <si>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</si>
  <si>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</si>
  <si>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</si>
  <si>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</si>
  <si>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</si>
  <si>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</si>
  <si>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</si>
  <si>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</si>
  <si>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</si>
  <si>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</si>
  <si>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</si>
  <si>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</si>
  <si>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</si>
  <si>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</si>
  <si>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</si>
  <si>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</si>
  <si>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</si>
  <si>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</si>
  <si>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</si>
  <si>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</si>
  <si>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</si>
  <si>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</si>
  <si>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</si>
  <si>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</si>
  <si>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</si>
  <si>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</si>
  <si>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</si>
  <si>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</si>
  <si>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</si>
  <si>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</si>
  <si>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</si>
  <si>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</si>
  <si>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</si>
  <si>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</si>
  <si>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</si>
  <si>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</si>
  <si>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</si>
  <si>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</si>
  <si>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</si>
  <si>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</si>
  <si>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</si>
  <si>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</si>
  <si>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</si>
  <si>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</si>
  <si>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</si>
  <si>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</si>
  <si>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</si>
  <si>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</si>
  <si>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</si>
  <si>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</si>
  <si>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</si>
  <si>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</si>
  <si>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</si>
  <si>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</si>
  <si>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</si>
  <si>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</si>
  <si>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</si>
  <si>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</si>
  <si>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</si>
  <si>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</si>
  <si>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</si>
  <si>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</si>
  <si>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</si>
  <si>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</si>
  <si>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</si>
  <si>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</si>
  <si>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</si>
  <si>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</si>
  <si>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</si>
  <si>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</si>
  <si>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</si>
  <si>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</si>
  <si>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</si>
  <si>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</si>
  <si>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</si>
  <si>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</si>
  <si>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</si>
  <si>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</si>
  <si>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</si>
  <si>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</si>
  <si>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</si>
  <si>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</si>
  <si>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</si>
  <si>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</si>
  <si>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</si>
  <si>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</si>
  <si>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</si>
  <si>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</si>
  <si>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</si>
  <si>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</si>
  <si>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</si>
  <si>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</si>
  <si>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</si>
  <si>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</si>
  <si>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</si>
  <si>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</si>
  <si>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</si>
  <si>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</si>
  <si>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</si>
  <si>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</si>
  <si>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</si>
  <si>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</si>
  <si>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</si>
  <si>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</si>
  <si>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</si>
  <si>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</si>
  <si>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</si>
  <si>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</si>
  <si>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</si>
  <si>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</si>
  <si>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</si>
  <si>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</si>
  <si>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</si>
  <si>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</si>
  <si>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</si>
  <si>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</si>
  <si>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</si>
  <si>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</si>
  <si>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</si>
  <si>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</si>
  <si>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</si>
  <si>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</si>
  <si>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</si>
  <si>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</si>
  <si>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</si>
  <si>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</si>
  <si>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</si>
  <si>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</si>
  <si>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</si>
  <si>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</si>
  <si>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</si>
  <si>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</si>
  <si>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</si>
  <si>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</si>
  <si>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</si>
  <si>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</si>
  <si>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</si>
  <si>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</si>
  <si>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</si>
  <si>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</si>
  <si>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</si>
  <si>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</si>
  <si>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</si>
  <si>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</si>
  <si>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</si>
  <si>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</si>
  <si>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</si>
  <si>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</si>
  <si>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</si>
  <si>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</si>
  <si>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</si>
  <si>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</si>
  <si>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</si>
  <si>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</si>
  <si>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</si>
  <si>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</si>
  <si>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</si>
  <si>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</si>
  <si>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</si>
  <si>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</si>
  <si>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</si>
  <si>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</si>
  <si>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</si>
  <si>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</si>
  <si>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</si>
  <si>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</si>
  <si>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</si>
  <si>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</si>
  <si>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</si>
  <si>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</si>
  <si>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</si>
  <si>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</si>
  <si>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</si>
  <si>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</si>
  <si>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</si>
  <si>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</si>
  <si>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</si>
  <si>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</si>
  <si>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</si>
  <si>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</si>
  <si>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</si>
  <si>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</si>
  <si>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</si>
  <si>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</si>
  <si>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</si>
  <si>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</si>
  <si>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</si>
  <si>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</si>
  <si>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</si>
  <si>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</si>
  <si>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</si>
  <si>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</si>
  <si>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</si>
  <si>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</si>
  <si>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</si>
  <si>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</si>
  <si>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</si>
  <si>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</si>
  <si>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</si>
  <si>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</si>
  <si>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</si>
  <si>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</si>
  <si>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</si>
  <si>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</si>
  <si>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</si>
  <si>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</si>
  <si>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</si>
  <si>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</si>
  <si>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</si>
  <si>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</si>
  <si>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</si>
  <si>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</si>
  <si>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</si>
  <si>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</si>
  <si>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</si>
  <si>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</si>
  <si>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</si>
  <si>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</si>
  <si>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</si>
  <si>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</si>
  <si>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</si>
  <si>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</si>
  <si>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</si>
  <si>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</si>
  <si>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</si>
  <si>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</si>
  <si>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</si>
  <si>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</si>
  <si>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</si>
  <si>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</si>
  <si>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</si>
  <si>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</si>
  <si>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</si>
  <si>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</si>
  <si>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</si>
  <si>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</si>
  <si>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</si>
  <si>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</si>
  <si>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</si>
  <si>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</si>
  <si>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</si>
  <si>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</si>
  <si>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</si>
  <si>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</si>
  <si>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</si>
  <si>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</si>
  <si>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</si>
  <si>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</si>
  <si>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</si>
  <si>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</si>
  <si>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</si>
  <si>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</si>
  <si>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</si>
  <si>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</si>
  <si>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</si>
  <si>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</si>
  <si>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</si>
  <si>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</si>
  <si>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</si>
  <si>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</si>
  <si>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</si>
  <si>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</si>
  <si>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</si>
  <si>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</si>
  <si>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</si>
  <si>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</si>
  <si>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</si>
  <si>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</si>
  <si>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</si>
  <si>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</si>
  <si>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</si>
  <si>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</si>
  <si>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</si>
  <si>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</si>
  <si>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</si>
  <si>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</si>
  <si>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</si>
  <si>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</si>
  <si>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</si>
  <si>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</si>
  <si>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</si>
  <si>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</si>
  <si>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</si>
  <si>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</si>
  <si>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</si>
  <si>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</si>
  <si>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</si>
  <si>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</si>
  <si>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</si>
  <si>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</si>
  <si>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</si>
  <si>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</si>
  <si>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</si>
  <si>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</si>
  <si>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</si>
  <si>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</si>
  <si>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</si>
  <si>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</si>
  <si>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</si>
  <si>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</si>
  <si>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</si>
  <si>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</si>
  <si>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</si>
  <si>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</si>
  <si>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</si>
  <si>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</si>
  <si>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</si>
  <si>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</si>
  <si>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</si>
  <si>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</si>
  <si>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</si>
  <si>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</si>
  <si>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</si>
  <si>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</si>
  <si>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</si>
  <si>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</si>
  <si>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</si>
  <si>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</si>
  <si>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</si>
  <si>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</si>
  <si>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</si>
  <si>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</si>
  <si>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</si>
  <si>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</si>
  <si>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</si>
  <si>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</si>
  <si>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</si>
  <si>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</si>
  <si>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</si>
  <si>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</si>
  <si>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</si>
  <si>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</si>
  <si>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</si>
  <si>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</si>
  <si>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</si>
  <si>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</si>
  <si>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</si>
  <si>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</si>
  <si>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</si>
  <si>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</si>
  <si>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</si>
  <si>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</si>
  <si>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</si>
  <si>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</si>
  <si>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</si>
  <si>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</si>
  <si>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</si>
  <si>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</si>
  <si>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</si>
  <si>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</si>
  <si>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</si>
  <si>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</si>
  <si>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</si>
  <si>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</si>
  <si>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</si>
  <si>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</si>
  <si>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</si>
  <si>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</si>
  <si>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</si>
  <si>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</si>
  <si>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</si>
  <si>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</si>
  <si>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</si>
  <si>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</si>
  <si>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</si>
  <si>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</si>
  <si>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</si>
  <si>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</si>
  <si>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</si>
  <si>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</si>
  <si>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</si>
  <si>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</si>
  <si>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</si>
  <si>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</si>
  <si>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</si>
  <si>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</si>
  <si>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</si>
  <si>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</si>
  <si>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</si>
  <si>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</si>
  <si>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</si>
  <si>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</si>
  <si>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</si>
  <si>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</si>
  <si>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</si>
  <si>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</si>
  <si>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</si>
  <si>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</si>
  <si>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</si>
  <si>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</si>
  <si>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</si>
  <si>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</si>
  <si>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</si>
  <si>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</si>
  <si>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</si>
  <si>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</si>
  <si>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</si>
  <si>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</si>
  <si>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</si>
  <si>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</si>
  <si>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</si>
  <si>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</si>
  <si>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</si>
  <si>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</si>
  <si>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</si>
  <si>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</si>
  <si>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</si>
  <si>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</si>
  <si>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</si>
  <si>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</si>
  <si>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</si>
  <si>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</si>
  <si>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</si>
  <si>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</si>
  <si>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</si>
  <si>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</si>
  <si>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</si>
  <si>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</si>
  <si>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</si>
  <si>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</si>
  <si>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</si>
  <si>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</si>
  <si>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</si>
  <si>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</si>
  <si>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</si>
  <si>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</si>
  <si>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</si>
  <si>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</si>
  <si>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</si>
  <si>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</si>
  <si>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</si>
  <si>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</si>
  <si>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</si>
  <si>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</si>
  <si>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</si>
  <si>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</si>
  <si>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</si>
  <si>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</si>
  <si>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</si>
  <si>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</si>
  <si>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</si>
  <si>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</si>
  <si>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</si>
  <si>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</si>
  <si>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</si>
  <si>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</si>
  <si>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</si>
  <si>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</si>
  <si>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</si>
  <si>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</si>
  <si>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</si>
  <si>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</si>
  <si>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</si>
  <si>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</si>
  <si>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</si>
  <si>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</si>
  <si>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</si>
  <si>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</si>
  <si>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</si>
  <si>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</si>
  <si>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</si>
  <si>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</si>
  <si>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</si>
  <si>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</si>
  <si>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</si>
  <si>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</si>
  <si>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</si>
  <si>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</si>
  <si>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</si>
  <si>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</si>
  <si>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</si>
  <si>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</si>
  <si>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</si>
  <si>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</si>
  <si>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</si>
  <si>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</si>
  <si>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</si>
  <si>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</si>
  <si>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</si>
  <si>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</si>
  <si>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</si>
  <si>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</si>
  <si>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</si>
  <si>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</si>
  <si>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</si>
  <si>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</si>
  <si>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</si>
  <si>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</si>
  <si>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</si>
  <si>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</si>
  <si>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</si>
  <si>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</si>
  <si>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</si>
  <si>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</si>
  <si>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</si>
  <si>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</si>
  <si>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</si>
  <si>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</si>
  <si>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</si>
  <si>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</si>
  <si>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</si>
  <si>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</si>
  <si>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</si>
  <si>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</si>
  <si>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</si>
  <si>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</si>
  <si>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</si>
  <si>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</si>
  <si>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</si>
  <si>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</si>
  <si>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</si>
  <si>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</si>
  <si>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</si>
  <si>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</si>
  <si>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</si>
  <si>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</si>
  <si>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</si>
  <si>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</si>
  <si>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</si>
  <si>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</si>
  <si>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</si>
  <si>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</si>
  <si>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</si>
  <si>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</si>
  <si>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</si>
  <si>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</si>
  <si>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</si>
  <si>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</si>
  <si>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</si>
  <si>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</si>
  <si>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</si>
  <si>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</si>
  <si>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</si>
  <si>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</si>
  <si>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</si>
  <si>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</si>
  <si>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</si>
  <si>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</si>
  <si>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</si>
  <si>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</si>
  <si>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</si>
  <si>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</si>
  <si>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</si>
  <si>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</si>
  <si>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</si>
  <si>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</si>
  <si>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</si>
  <si>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</si>
  <si>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</si>
  <si>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</si>
  <si>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</si>
  <si>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</si>
  <si>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</si>
  <si>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</si>
  <si>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</si>
  <si>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</si>
  <si>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</si>
  <si>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</si>
  <si>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</si>
  <si>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</si>
  <si>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</si>
  <si>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</si>
  <si>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</si>
  <si>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</si>
  <si>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</si>
  <si>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</si>
  <si>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</si>
  <si>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</si>
  <si>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</si>
  <si>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</si>
  <si>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</si>
  <si>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</si>
  <si>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</si>
  <si>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</si>
  <si>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</si>
  <si>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</si>
  <si>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</si>
  <si>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</si>
  <si>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</si>
  <si>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</si>
  <si>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</si>
  <si>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</si>
  <si>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</si>
  <si>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</si>
  <si>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</si>
  <si>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</si>
  <si>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</si>
  <si>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</si>
  <si>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</si>
  <si>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</si>
  <si>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</si>
  <si>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</si>
  <si>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</si>
  <si>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</si>
  <si>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</si>
  <si>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</si>
  <si>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</si>
  <si>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</si>
  <si>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</si>
  <si>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</si>
  <si>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</si>
  <si>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</si>
  <si>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</si>
  <si>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</si>
  <si>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</si>
  <si>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</si>
  <si>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</si>
  <si>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</si>
  <si>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</si>
  <si>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</si>
  <si>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</si>
  <si>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</si>
  <si>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</si>
  <si>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</si>
  <si>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</si>
  <si>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</si>
  <si>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</si>
  <si>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</si>
  <si>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</si>
  <si>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</si>
  <si>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</si>
  <si>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</si>
  <si>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</si>
  <si>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</si>
  <si>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</si>
  <si>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</si>
  <si>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</si>
  <si>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</si>
  <si>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</si>
  <si>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</si>
  <si>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</si>
  <si>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</si>
  <si>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</si>
  <si>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</si>
  <si>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</si>
  <si>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</si>
  <si>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</si>
  <si>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</si>
  <si>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</si>
  <si>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</si>
  <si>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</si>
  <si>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</si>
  <si>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</si>
  <si>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</si>
  <si>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</si>
  <si>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</si>
  <si>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</si>
  <si>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</si>
  <si>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</si>
  <si>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</si>
  <si>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</si>
  <si>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</si>
  <si>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</si>
  <si>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</si>
  <si>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</si>
  <si>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</si>
  <si>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</si>
  <si>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</si>
  <si>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</si>
  <si>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</si>
  <si>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</si>
  <si>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</si>
  <si>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</si>
  <si>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</si>
  <si>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</si>
  <si>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</si>
  <si>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</si>
  <si>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</si>
  <si>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</si>
  <si>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</si>
  <si>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</si>
  <si>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</si>
  <si>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</si>
  <si>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</si>
  <si>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</si>
  <si>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</si>
  <si>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</si>
  <si>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</si>
  <si>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</si>
  <si>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</si>
  <si>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</si>
  <si>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</si>
  <si>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</si>
  <si>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</si>
  <si>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</si>
  <si>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</si>
  <si>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</si>
  <si>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</si>
  <si>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</si>
  <si>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</si>
  <si>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</si>
  <si>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</si>
  <si>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</si>
  <si>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</si>
  <si>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</si>
  <si>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</si>
  <si>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</si>
  <si>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</si>
  <si>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</si>
  <si>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</si>
  <si>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</si>
  <si>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</si>
  <si>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</si>
  <si>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</si>
  <si>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</si>
  <si>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</si>
  <si>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</si>
  <si>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</si>
  <si>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</si>
  <si>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</si>
  <si>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</si>
  <si>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</si>
  <si>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</si>
  <si>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</si>
  <si>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</si>
  <si>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</si>
  <si>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</si>
  <si>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</si>
  <si>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</si>
  <si>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</si>
  <si>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</si>
  <si>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</si>
  <si>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</si>
  <si>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</si>
  <si>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</si>
  <si>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</si>
  <si>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</si>
  <si>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</si>
  <si>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</si>
  <si>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</si>
  <si>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</si>
  <si>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</si>
  <si>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</si>
  <si>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</si>
  <si>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</si>
  <si>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</si>
  <si>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</si>
  <si>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</si>
  <si>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</si>
  <si>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</si>
  <si>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</si>
  <si>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</si>
  <si>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</si>
  <si>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</si>
  <si>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</si>
  <si>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</si>
  <si>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</si>
  <si>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</si>
  <si>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</si>
  <si>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</si>
  <si>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</si>
  <si>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</si>
  <si>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</si>
  <si>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</si>
  <si>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</si>
  <si>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</si>
  <si>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</si>
  <si>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</si>
  <si>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</si>
  <si>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</si>
  <si>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</si>
  <si>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</si>
  <si>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</si>
  <si>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</si>
  <si>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</si>
  <si>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</si>
  <si>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</si>
  <si>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</si>
  <si>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</si>
  <si>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</si>
  <si>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</si>
  <si>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</si>
  <si>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</si>
  <si>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</si>
  <si>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</si>
  <si>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</si>
  <si>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</si>
  <si>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</si>
  <si>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</si>
  <si>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</si>
  <si>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</si>
  <si>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</si>
  <si>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</si>
  <si>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</si>
  <si>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</si>
  <si>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</si>
  <si>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</si>
  <si>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</si>
  <si>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</si>
  <si>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</si>
  <si>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</si>
  <si>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</si>
  <si>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</si>
  <si>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</si>
  <si>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</si>
  <si>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</si>
  <si>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</si>
  <si>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</si>
  <si>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</si>
  <si>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</si>
  <si>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</si>
  <si>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</si>
  <si>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</si>
  <si>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</si>
  <si>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</si>
  <si>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</si>
  <si>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</si>
  <si>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</si>
  <si>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</si>
  <si>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</si>
  <si>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</si>
  <si>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</si>
  <si>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</si>
  <si>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</si>
  <si>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</si>
  <si>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</si>
  <si>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</si>
  <si>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</si>
  <si>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</si>
  <si>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</si>
  <si>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</si>
  <si>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</si>
  <si>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</si>
  <si>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</si>
  <si>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</si>
  <si>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</si>
  <si>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</si>
  <si>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</si>
  <si>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</si>
  <si>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</si>
  <si>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</si>
  <si>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</si>
  <si>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</si>
  <si>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</si>
  <si>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</si>
  <si>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</si>
  <si>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</si>
  <si>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</si>
  <si>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</si>
  <si>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</si>
  <si>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</si>
  <si>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</si>
  <si>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</si>
  <si>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</si>
  <si>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</si>
  <si>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</si>
  <si>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</si>
  <si>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</si>
  <si>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</si>
  <si>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</si>
  <si>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</si>
  <si>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</si>
  <si>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</si>
  <si>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</si>
  <si>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</si>
  <si>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</si>
  <si>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</si>
  <si>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</si>
  <si>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</si>
  <si>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</si>
  <si>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</si>
  <si>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</si>
  <si>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</si>
  <si>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</si>
  <si>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</si>
  <si>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</si>
  <si>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</si>
  <si>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</si>
  <si>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</si>
  <si>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</si>
  <si>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</si>
  <si>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</si>
  <si>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</si>
  <si>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</si>
  <si>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</si>
  <si>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</si>
  <si>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</si>
  <si>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</si>
  <si>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</si>
  <si>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</si>
  <si>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</si>
  <si>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</si>
  <si>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</si>
  <si>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</si>
  <si>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</si>
  <si>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</si>
  <si>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</si>
  <si>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</si>
  <si>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</si>
  <si>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</si>
  <si>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</si>
  <si>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</si>
  <si>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</si>
  <si>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</si>
  <si>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</si>
  <si>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</si>
  <si>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</si>
  <si>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</si>
  <si>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</si>
  <si>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</si>
  <si>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</si>
  <si>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</si>
  <si>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</si>
  <si>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</si>
  <si>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</si>
  <si>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</si>
  <si>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</si>
  <si>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</si>
  <si>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</si>
  <si>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</si>
  <si>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</si>
  <si>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</si>
  <si>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</si>
  <si>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</si>
  <si>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</si>
  <si>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</si>
  <si>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</si>
  <si>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</si>
  <si>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</si>
  <si>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</si>
  <si>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</si>
  <si>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</si>
  <si>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</si>
  <si>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</si>
  <si>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</si>
  <si>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</si>
  <si>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</si>
  <si>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</si>
  <si>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</si>
  <si>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</si>
  <si>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</si>
  <si>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</si>
  <si>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</si>
  <si>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</si>
  <si>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</si>
  <si>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</si>
  <si>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</si>
  <si>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</si>
  <si>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</si>
  <si>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</si>
  <si>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</si>
  <si>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</si>
  <si>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</si>
  <si>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</si>
  <si>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</si>
  <si>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</si>
  <si>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</si>
  <si>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</si>
  <si>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</si>
  <si>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</si>
  <si>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</si>
  <si>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</si>
  <si>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</si>
  <si>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</si>
  <si>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</si>
  <si>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</si>
  <si>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</si>
  <si>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</si>
  <si>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</si>
  <si>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</si>
  <si>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</si>
  <si>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</si>
  <si>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</si>
  <si>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</si>
  <si>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</si>
  <si>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</si>
  <si>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</si>
  <si>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</si>
  <si>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</si>
  <si>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</si>
  <si>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</si>
  <si>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</si>
  <si>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</si>
  <si>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</si>
  <si>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</si>
  <si>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</si>
  <si>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</si>
  <si>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</si>
  <si>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</si>
  <si>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</si>
  <si>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</si>
  <si>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</si>
  <si>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</si>
  <si>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</si>
  <si>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</si>
  <si>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</si>
  <si>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</si>
  <si>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</si>
  <si>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</si>
  <si>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</si>
  <si>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</si>
  <si>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</si>
  <si>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</si>
  <si>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</si>
  <si>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</si>
  <si>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</si>
  <si>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</si>
  <si>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</si>
  <si>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</si>
  <si>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</si>
  <si>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</si>
  <si>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</si>
  <si>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</si>
  <si>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</si>
  <si>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</si>
  <si>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</si>
  <si>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</si>
  <si>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</si>
  <si>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</si>
  <si>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</si>
  <si>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</si>
  <si>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</si>
  <si>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</si>
  <si>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</si>
  <si>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</si>
  <si>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</si>
  <si>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</si>
  <si>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</si>
  <si>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</si>
  <si>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</si>
  <si>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</si>
  <si>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</si>
  <si>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</si>
  <si>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</si>
  <si>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</si>
  <si>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</si>
  <si>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</si>
  <si>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</si>
  <si>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</si>
  <si>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</si>
  <si>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</si>
  <si>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</si>
  <si>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</si>
  <si>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</si>
  <si>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</si>
  <si>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</si>
  <si>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</si>
  <si>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</si>
  <si>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</si>
  <si>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</si>
  <si>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</si>
  <si>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</si>
  <si>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</si>
  <si>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</si>
  <si>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</si>
  <si>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</si>
  <si>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</si>
  <si>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</si>
  <si>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</si>
  <si>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</si>
  <si>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</si>
  <si>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</si>
  <si>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</si>
  <si>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</si>
  <si>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</si>
  <si>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</si>
  <si>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</si>
  <si>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</si>
  <si>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</si>
  <si>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</si>
  <si>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</si>
  <si>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</si>
  <si>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</si>
  <si>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</si>
  <si>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</si>
  <si>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</si>
  <si>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</si>
  <si>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</si>
  <si>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</si>
  <si>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</si>
  <si>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</si>
  <si>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</si>
  <si>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</si>
  <si>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</si>
  <si>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</si>
  <si>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</si>
  <si>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</si>
  <si>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</si>
  <si>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</si>
  <si>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</si>
  <si>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</si>
  <si>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</si>
  <si>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</si>
  <si>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</si>
  <si>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</si>
  <si>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</si>
  <si>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</si>
  <si>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</si>
  <si>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</si>
  <si>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</si>
  <si>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</si>
  <si>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</si>
  <si>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</si>
  <si>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</si>
  <si>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</si>
  <si>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</si>
  <si>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</si>
  <si>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</si>
  <si>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</si>
  <si>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</si>
  <si>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</si>
  <si>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</si>
  <si>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</si>
  <si>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</si>
  <si>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</si>
  <si>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</si>
  <si>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</si>
  <si>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</si>
  <si>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</si>
  <si>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</si>
  <si>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</si>
  <si>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</si>
  <si>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</si>
  <si>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</si>
  <si>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</si>
  <si>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</si>
  <si>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</si>
  <si>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</si>
  <si>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</si>
  <si>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</si>
  <si>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</si>
  <si>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</si>
  <si>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</si>
  <si>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</si>
  <si>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</si>
  <si>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</si>
  <si>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</si>
  <si>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</si>
  <si>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</si>
  <si>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</si>
  <si>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</si>
  <si>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</si>
  <si>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</si>
  <si>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</si>
  <si>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</si>
  <si>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</si>
  <si>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</si>
  <si>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</si>
  <si>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</si>
  <si>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</si>
  <si>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</si>
  <si>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</si>
  <si>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</si>
  <si>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</si>
  <si>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</si>
  <si>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</si>
  <si>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</si>
  <si>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</si>
  <si>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</si>
  <si>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</si>
  <si>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</si>
  <si>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</si>
  <si>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</si>
  <si>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</si>
  <si>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</si>
  <si>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</si>
  <si>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</si>
  <si>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</si>
  <si>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</si>
  <si>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</si>
  <si>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</si>
  <si>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</si>
  <si>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</si>
  <si>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</si>
  <si>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</si>
  <si>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</si>
  <si>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</si>
  <si>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</si>
  <si>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</si>
  <si>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</si>
  <si>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</si>
  <si>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</si>
  <si>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</si>
  <si>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</si>
  <si>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</si>
  <si>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</si>
  <si>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</si>
  <si>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</si>
  <si>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</si>
  <si>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</si>
  <si>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</si>
  <si>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</si>
  <si>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</si>
  <si>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</si>
  <si>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</si>
  <si>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</si>
  <si>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</si>
  <si>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</si>
  <si>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</si>
  <si>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</si>
  <si>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</si>
  <si>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</si>
  <si>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</si>
  <si>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</si>
  <si>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</si>
  <si>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</si>
  <si>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</si>
  <si>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</si>
  <si>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</si>
  <si>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</si>
  <si>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</si>
  <si>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</si>
  <si>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</si>
  <si>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</si>
  <si>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</si>
  <si>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</si>
  <si>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</si>
  <si>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</si>
  <si>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</si>
  <si>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</si>
  <si>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</si>
  <si>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</si>
  <si>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</si>
  <si>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</si>
  <si>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</si>
  <si>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</si>
  <si>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</si>
  <si>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</si>
  <si>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</si>
  <si>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</si>
  <si>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</si>
  <si>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</si>
  <si>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</si>
  <si>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</si>
  <si>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</si>
  <si>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</si>
  <si>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</si>
  <si>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</si>
  <si>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</si>
  <si>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</si>
  <si>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</si>
  <si>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</si>
  <si>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</si>
  <si>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</si>
  <si>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</si>
  <si>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</si>
  <si>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</si>
  <si>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</si>
  <si>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</si>
  <si>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</si>
  <si>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</si>
  <si>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</si>
  <si>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</si>
  <si>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</si>
  <si>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</si>
  <si>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</si>
  <si>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</si>
  <si>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</si>
  <si>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</si>
  <si>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</si>
  <si>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</si>
  <si>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</si>
  <si>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</si>
  <si>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</si>
  <si>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</si>
  <si>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</si>
  <si>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</si>
  <si>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</si>
  <si>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</si>
  <si>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</si>
  <si>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</si>
  <si>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</si>
  <si>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</si>
  <si>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</si>
  <si>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</si>
  <si>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</si>
  <si>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</si>
  <si>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</si>
  <si>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</si>
  <si>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</si>
  <si>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</si>
  <si>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</si>
  <si>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</si>
  <si>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</si>
  <si>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</si>
  <si>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</si>
  <si>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</si>
  <si>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</si>
  <si>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</si>
  <si>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</si>
  <si>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</si>
  <si>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</si>
  <si>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</si>
  <si>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</si>
  <si>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</si>
  <si>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</si>
  <si>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</si>
  <si>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</si>
  <si>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</si>
  <si>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</si>
  <si>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</si>
  <si>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</si>
  <si>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</si>
  <si>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</si>
  <si>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</si>
  <si>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</si>
  <si>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</si>
  <si>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</si>
  <si>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</si>
  <si>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</si>
  <si>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</si>
  <si>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</si>
  <si>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</si>
  <si>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</si>
  <si>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</si>
  <si>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</si>
  <si>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</si>
  <si>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</si>
  <si>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</si>
  <si>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</si>
  <si>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</si>
  <si>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</si>
  <si>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</si>
  <si>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</si>
  <si>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</si>
  <si>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</si>
  <si>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</si>
  <si>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</si>
  <si>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</si>
  <si>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</si>
  <si>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</si>
  <si>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</si>
  <si>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</si>
  <si>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</si>
  <si>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</si>
  <si>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</si>
  <si>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</si>
  <si>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</si>
  <si>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</si>
  <si>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</si>
  <si>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</si>
  <si>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</si>
  <si>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</si>
  <si>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</si>
  <si>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</si>
  <si>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</si>
  <si>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</si>
  <si>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</si>
  <si>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</si>
  <si>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</si>
  <si>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</si>
  <si>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</si>
  <si>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</si>
  <si>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</si>
  <si>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</si>
  <si>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</si>
  <si>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</si>
  <si>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</si>
  <si>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</si>
  <si>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</si>
  <si>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</si>
  <si>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</si>
  <si>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</si>
  <si>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</si>
  <si>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</si>
  <si>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</si>
  <si>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</si>
  <si>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</si>
  <si>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</si>
  <si>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</si>
  <si>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</si>
  <si>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</si>
  <si>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</si>
  <si>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</si>
  <si>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</si>
  <si>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</si>
  <si>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</si>
  <si>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</si>
  <si>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</si>
  <si>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</si>
  <si>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</si>
  <si>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</si>
  <si>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</si>
  <si>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</si>
  <si>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</si>
  <si>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</si>
  <si>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</si>
  <si>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</si>
  <si>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</si>
  <si>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</si>
  <si>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</si>
  <si>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</si>
  <si>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</si>
  <si>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</si>
  <si>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</si>
  <si>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</si>
  <si>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</si>
  <si>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</si>
  <si>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</si>
  <si>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</si>
  <si>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</si>
  <si>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</si>
  <si>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</si>
  <si>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</si>
  <si>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</si>
  <si>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</si>
  <si>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</si>
  <si>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</si>
  <si>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</si>
  <si>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</si>
  <si>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</si>
  <si>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</si>
  <si>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</si>
  <si>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</si>
  <si>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</si>
  <si>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</si>
  <si>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</si>
  <si>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</si>
  <si>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</si>
  <si>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</si>
  <si>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</si>
  <si>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</si>
  <si>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</si>
  <si>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</si>
  <si>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</si>
  <si>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</si>
  <si>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</si>
  <si>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</si>
  <si>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</si>
  <si>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</si>
  <si>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</si>
  <si>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</si>
  <si>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</si>
  <si>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</si>
  <si>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</si>
  <si>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</si>
  <si>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</si>
  <si>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</si>
  <si>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</si>
  <si>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</si>
  <si>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</si>
  <si>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</si>
  <si>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</si>
  <si>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</si>
  <si>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</si>
  <si>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</si>
  <si>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</si>
  <si>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</si>
  <si>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</si>
  <si>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</si>
  <si>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</si>
  <si>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</si>
  <si>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</si>
  <si>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</si>
  <si>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</si>
  <si>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</si>
  <si>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</si>
  <si>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</si>
  <si>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</si>
  <si>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</si>
  <si>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</si>
  <si>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</si>
  <si>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</si>
  <si>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</si>
  <si>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</si>
  <si>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</si>
  <si>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</si>
  <si>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</si>
  <si>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</si>
  <si>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</si>
  <si>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</si>
  <si>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</si>
  <si>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</si>
  <si>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</si>
  <si>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</si>
  <si>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</si>
  <si>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</si>
  <si>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</si>
  <si>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</si>
  <si>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</si>
  <si>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</si>
  <si>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</si>
  <si>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</si>
  <si>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</si>
  <si>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</si>
  <si>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</si>
  <si>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</si>
  <si>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</si>
  <si>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</si>
  <si>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</si>
  <si>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</si>
  <si>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</si>
  <si>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</si>
  <si>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</si>
  <si>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</si>
  <si>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</si>
  <si>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</si>
  <si>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</si>
  <si>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</si>
  <si>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</si>
  <si>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</si>
  <si>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</si>
  <si>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</si>
  <si>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</si>
  <si>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</si>
  <si>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</si>
  <si>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</si>
  <si>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</si>
  <si>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</si>
  <si>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</si>
  <si>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</si>
  <si>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</si>
  <si>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</si>
  <si>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</si>
  <si>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</si>
  <si>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</si>
  <si>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</si>
  <si>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</si>
  <si>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</si>
  <si>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</si>
  <si>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</si>
  <si>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</si>
  <si>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</si>
  <si>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</si>
  <si>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</si>
  <si>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</si>
  <si>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</si>
  <si>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</si>
  <si>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</si>
  <si>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</si>
  <si>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</si>
  <si>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</si>
  <si>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</si>
  <si>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</si>
  <si>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</si>
  <si>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</si>
  <si>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</si>
  <si>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</si>
  <si>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</si>
  <si>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</si>
  <si>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</si>
  <si>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</si>
  <si>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</si>
  <si>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</si>
  <si>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</si>
  <si>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</si>
  <si>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</si>
  <si>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</si>
  <si>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</si>
  <si>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</si>
  <si>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</si>
  <si>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</si>
  <si>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</si>
  <si>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</si>
  <si>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</si>
  <si>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</si>
  <si>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</si>
  <si>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</si>
  <si>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</si>
  <si>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</si>
  <si>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</si>
  <si>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</si>
  <si>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</si>
  <si>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</si>
  <si>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</si>
  <si>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</si>
  <si>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</si>
  <si>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</si>
  <si>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</si>
  <si>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</si>
  <si>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</si>
  <si>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</si>
  <si>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</si>
  <si>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</si>
  <si>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</si>
  <si>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</si>
  <si>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</si>
  <si>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</si>
  <si>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</si>
  <si>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</si>
  <si>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</si>
  <si>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</si>
  <si>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</si>
  <si>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</si>
  <si>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</si>
  <si>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</si>
  <si>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</si>
  <si>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</si>
  <si>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</si>
  <si>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</si>
  <si>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</si>
  <si>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</si>
  <si>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</si>
  <si>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</si>
  <si>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</si>
  <si>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</si>
  <si>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</si>
  <si>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</si>
  <si>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</si>
  <si>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</si>
  <si>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</si>
  <si>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</si>
  <si>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</si>
  <si>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</si>
  <si>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</si>
  <si>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</si>
  <si>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</si>
  <si>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</si>
  <si>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</si>
  <si>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</si>
  <si>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</si>
  <si>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</si>
  <si>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</si>
  <si>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</si>
  <si>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</si>
  <si>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</si>
  <si>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</si>
  <si>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</si>
  <si>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</si>
  <si>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</si>
  <si>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</si>
  <si>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</si>
  <si>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</si>
  <si>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</si>
  <si>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</si>
  <si>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</si>
  <si>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</si>
  <si>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</si>
  <si>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</si>
  <si>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</si>
  <si>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</si>
  <si>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</si>
  <si>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</si>
  <si>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</si>
  <si>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</si>
  <si>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</si>
  <si>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</si>
  <si>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</si>
  <si>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</si>
  <si>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</si>
  <si>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</si>
  <si>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</si>
  <si>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</si>
  <si>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</si>
  <si>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</si>
  <si>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</si>
  <si>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</si>
  <si>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</si>
  <si>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</si>
  <si>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</si>
  <si>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</si>
  <si>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</si>
  <si>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</si>
  <si>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</si>
  <si>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</si>
  <si>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</si>
  <si>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</si>
  <si>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</si>
  <si>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</si>
  <si>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</si>
  <si>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</si>
  <si>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</si>
  <si>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</si>
  <si>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</si>
  <si>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</si>
  <si>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</si>
  <si>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</si>
  <si>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</si>
  <si>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</si>
  <si>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</si>
  <si>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</si>
  <si>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</si>
  <si>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</si>
  <si>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</si>
  <si>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</si>
  <si>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</si>
  <si>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</si>
  <si>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</si>
  <si>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</si>
  <si>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</si>
  <si>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</si>
  <si>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</si>
  <si>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</si>
  <si>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</si>
  <si>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</si>
  <si>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</si>
  <si>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</si>
  <si>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</si>
  <si>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</si>
  <si>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</si>
  <si>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</si>
  <si>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</si>
  <si>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</si>
  <si>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</si>
  <si>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</si>
  <si>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</si>
  <si>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</si>
  <si>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</si>
  <si>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</si>
  <si>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</si>
  <si>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</si>
  <si>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</si>
  <si>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</si>
  <si>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</si>
  <si>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</si>
  <si>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</si>
  <si>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</si>
  <si>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</si>
  <si>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</si>
  <si>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</si>
  <si>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</si>
  <si>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</si>
  <si>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</si>
  <si>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</si>
  <si>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</si>
  <si>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</si>
  <si>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</si>
  <si>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</si>
  <si>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</si>
  <si>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</si>
  <si>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</si>
  <si>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</si>
  <si>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</si>
  <si>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</si>
  <si>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</si>
  <si>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</si>
  <si>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</si>
  <si>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</si>
  <si>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</si>
  <si>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</si>
  <si>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</si>
  <si>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</si>
  <si>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</si>
  <si>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</si>
  <si>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</si>
  <si>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</si>
  <si>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</si>
  <si>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</si>
  <si>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</si>
  <si>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</si>
  <si>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</si>
  <si>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</si>
  <si>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</si>
  <si>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</si>
  <si>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</si>
  <si>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</si>
  <si>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</si>
  <si>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</si>
  <si>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</si>
  <si>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</si>
  <si>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</si>
  <si>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</si>
  <si>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</si>
  <si>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</si>
  <si>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</si>
  <si>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</si>
  <si>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</si>
  <si>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</si>
  <si>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</si>
  <si>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</si>
  <si>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</si>
  <si>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</si>
  <si>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</si>
  <si>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</si>
  <si>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</si>
  <si>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</si>
  <si>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</si>
  <si>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</si>
  <si>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</si>
  <si>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</si>
  <si>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</si>
  <si>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</si>
  <si>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</si>
  <si>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</si>
  <si>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</si>
  <si>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</si>
  <si>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</si>
  <si>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</si>
  <si>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</si>
  <si>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</si>
  <si>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</si>
  <si>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</si>
  <si>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</si>
  <si>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</si>
  <si>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</si>
  <si>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</si>
  <si>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</si>
  <si>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</si>
  <si>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</si>
  <si>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</si>
  <si>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</si>
  <si>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</si>
  <si>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</si>
  <si>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</si>
  <si>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</si>
  <si>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</si>
  <si>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</si>
  <si>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</si>
  <si>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</si>
  <si>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</si>
  <si>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</si>
  <si>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</si>
  <si>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</si>
  <si>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</si>
  <si>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</si>
  <si>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</si>
  <si>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</si>
  <si>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</si>
  <si>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</si>
  <si>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</si>
  <si>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</si>
  <si>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</si>
  <si>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</si>
  <si>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</si>
  <si>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</si>
  <si>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</si>
  <si>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</si>
  <si>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</si>
  <si>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</si>
  <si>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</si>
  <si>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</si>
  <si>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</si>
  <si>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</si>
  <si>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</si>
  <si>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</si>
  <si>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</si>
  <si>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</si>
  <si>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</si>
  <si>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</si>
  <si>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</si>
  <si>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</si>
  <si>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</si>
  <si>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</si>
  <si>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</si>
  <si>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</si>
  <si>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</si>
  <si>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</si>
  <si>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</si>
  <si>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</si>
  <si>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</si>
  <si>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</si>
  <si>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</si>
  <si>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</si>
  <si>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</si>
  <si>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</si>
  <si>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</si>
  <si>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</si>
  <si>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</si>
  <si>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</si>
  <si>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</si>
  <si>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</si>
  <si>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</si>
  <si>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</si>
  <si>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</si>
  <si>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</si>
  <si>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</si>
  <si>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</si>
  <si>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</si>
  <si>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</si>
  <si>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</si>
  <si>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</si>
  <si>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</si>
  <si>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</si>
  <si>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</si>
  <si>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</si>
  <si>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</si>
  <si>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</si>
  <si>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</si>
  <si>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</si>
  <si>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</si>
  <si>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</si>
  <si>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</si>
  <si>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</si>
  <si>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</si>
  <si>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</si>
  <si>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</si>
  <si>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</si>
  <si>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</si>
  <si>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</si>
  <si>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</si>
  <si>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</si>
  <si>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</si>
  <si>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</si>
  <si>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</si>
  <si>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</si>
  <si>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</si>
  <si>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</si>
  <si>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</si>
  <si>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</si>
  <si>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</si>
  <si>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</si>
  <si>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</si>
  <si>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</si>
  <si>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</si>
  <si>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</si>
  <si>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</si>
  <si>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</si>
  <si>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</si>
  <si>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</si>
  <si>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</si>
  <si>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</si>
  <si>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</si>
  <si>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</si>
  <si>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</si>
  <si>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</si>
  <si>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</si>
  <si>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</si>
  <si>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</si>
  <si>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</si>
  <si>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</si>
  <si>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</si>
  <si>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</si>
  <si>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</si>
  <si>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</si>
  <si>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</si>
  <si>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</si>
  <si>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</si>
  <si>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</si>
  <si>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</si>
  <si>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</si>
  <si>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</si>
  <si>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</si>
  <si>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</si>
  <si>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</si>
  <si>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</si>
  <si>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</si>
  <si>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</si>
  <si>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</si>
  <si>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</si>
  <si>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</si>
  <si>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</si>
  <si>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</si>
  <si>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</si>
  <si>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</si>
  <si>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</si>
  <si>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</si>
  <si>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</si>
  <si>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</si>
  <si>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</si>
  <si>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</si>
  <si>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</si>
  <si>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</si>
  <si>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</si>
  <si>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</si>
  <si>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</si>
  <si>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</si>
  <si>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</si>
  <si>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</si>
  <si>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</si>
  <si>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</si>
  <si>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</si>
  <si>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</si>
  <si>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</si>
  <si>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</si>
  <si>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</si>
  <si>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</si>
  <si>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</si>
  <si>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</si>
  <si>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</si>
  <si>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</si>
  <si>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</si>
  <si>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</si>
  <si>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</si>
  <si>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</si>
  <si>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</si>
  <si>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</si>
  <si>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</si>
  <si>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</si>
  <si>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</si>
  <si>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</si>
  <si>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</si>
  <si>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</si>
  <si>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</si>
  <si>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</si>
  <si>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</si>
  <si>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</si>
  <si>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</si>
  <si>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</si>
  <si>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</si>
  <si>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</si>
  <si>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</si>
  <si>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</si>
  <si>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</si>
  <si>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</si>
  <si>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</si>
  <si>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</si>
  <si>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</si>
  <si>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</si>
  <si>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</si>
  <si>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</si>
  <si>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</si>
  <si>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</si>
  <si>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</si>
  <si>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</si>
  <si>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</si>
  <si>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</si>
  <si>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</si>
  <si>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</si>
  <si>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</si>
  <si>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</si>
  <si>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</si>
  <si>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</si>
  <si>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</si>
  <si>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</si>
  <si>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</si>
  <si>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</si>
  <si>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</si>
  <si>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</si>
  <si>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</si>
  <si>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</si>
  <si>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</si>
  <si>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</si>
  <si>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</si>
  <si>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</si>
  <si>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</si>
  <si>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</si>
  <si>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</si>
  <si>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</si>
  <si>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</si>
  <si>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</si>
  <si>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</si>
  <si>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</si>
  <si>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</si>
  <si>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</si>
  <si>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</si>
  <si>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</si>
  <si>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</si>
  <si>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</si>
  <si>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</si>
  <si>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</si>
  <si>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</si>
  <si>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</si>
  <si>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</si>
  <si>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</si>
  <si>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</si>
  <si>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</si>
  <si>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</si>
  <si>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</si>
  <si>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</si>
  <si>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</si>
  <si>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</si>
  <si>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</si>
  <si>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</si>
  <si>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</si>
  <si>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</si>
  <si>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</si>
  <si>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</si>
  <si>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</si>
  <si>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</si>
  <si>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</si>
  <si>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</si>
  <si>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</si>
  <si>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</si>
  <si>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</si>
  <si>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</si>
  <si>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</si>
  <si>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</si>
  <si>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</si>
  <si>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</si>
  <si>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</si>
  <si>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</si>
  <si>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</si>
  <si>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</si>
  <si>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</si>
  <si>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</si>
  <si>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</si>
  <si>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</si>
  <si>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</si>
  <si>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</si>
  <si>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</si>
  <si>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</si>
  <si>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</si>
  <si>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</si>
  <si>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</si>
  <si>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</si>
  <si>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</si>
  <si>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</si>
  <si>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</si>
  <si>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</si>
  <si>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</si>
  <si>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</si>
  <si>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</si>
  <si>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</si>
  <si>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</si>
  <si>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</si>
  <si>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</si>
  <si>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</si>
  <si>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</si>
  <si>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</si>
  <si>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</si>
  <si>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</si>
  <si>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</si>
  <si>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</si>
  <si>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</si>
  <si>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</si>
  <si>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</si>
  <si>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</si>
  <si>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</si>
  <si>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</si>
  <si>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</si>
  <si>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</si>
  <si>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</si>
  <si>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</si>
  <si>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</si>
  <si>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</si>
  <si>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</si>
  <si>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</si>
  <si>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</si>
  <si>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</si>
  <si>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</si>
  <si>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</si>
  <si>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</si>
  <si>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</si>
  <si>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</si>
  <si>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</si>
  <si>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</si>
  <si>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</si>
  <si>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</si>
  <si>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</si>
  <si>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</si>
  <si>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</si>
  <si>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</si>
  <si>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</si>
  <si>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</si>
  <si>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</si>
  <si>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</si>
  <si>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</si>
  <si>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</si>
  <si>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</si>
  <si>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</si>
  <si>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</si>
  <si>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</si>
  <si>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</si>
  <si>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</si>
  <si>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</si>
  <si>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</si>
  <si>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</si>
  <si>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</si>
  <si>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</si>
  <si>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</si>
  <si>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</si>
  <si>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</si>
  <si>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</si>
  <si>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</si>
  <si>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</si>
  <si>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</si>
  <si>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</si>
  <si>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</si>
  <si>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</si>
  <si>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</si>
  <si>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</si>
  <si>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</si>
  <si>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</si>
  <si>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</si>
  <si>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</si>
  <si>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</si>
  <si>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</si>
  <si>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</si>
  <si>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</si>
  <si>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</si>
  <si>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</si>
  <si>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</si>
  <si>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</si>
  <si>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</si>
  <si>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</si>
  <si>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</si>
  <si>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</si>
  <si>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</si>
  <si>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</si>
  <si>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</si>
  <si>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</si>
  <si>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</si>
  <si>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</si>
  <si>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</si>
  <si>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</si>
  <si>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</si>
  <si>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</si>
  <si>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</si>
  <si>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</si>
  <si>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</si>
  <si>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</si>
  <si>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</si>
  <si>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</si>
  <si>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</si>
  <si>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</si>
  <si>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</si>
  <si>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</si>
  <si>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</si>
  <si>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</si>
  <si>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</si>
  <si>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</si>
  <si>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</si>
  <si>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</si>
  <si>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</si>
  <si>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</si>
  <si>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</si>
  <si>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</si>
  <si>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</si>
  <si>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</si>
  <si>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</si>
  <si>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</si>
  <si>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</si>
  <si>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</si>
  <si>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</si>
  <si>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</si>
  <si>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</si>
  <si>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</si>
  <si>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</si>
  <si>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</si>
  <si>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</si>
  <si>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</si>
  <si>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</si>
  <si>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</si>
  <si>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</si>
  <si>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</si>
  <si>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</si>
  <si>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</si>
  <si>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</si>
  <si>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</si>
  <si>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</si>
  <si>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</si>
  <si>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</si>
  <si>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</si>
  <si>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</si>
  <si>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</si>
  <si>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</si>
  <si>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</si>
  <si>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</si>
  <si>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</si>
  <si>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</si>
  <si>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</si>
  <si>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</si>
  <si>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</si>
  <si>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</si>
  <si>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</si>
  <si>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</si>
  <si>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</si>
  <si>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</si>
  <si>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</si>
  <si>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</si>
  <si>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</si>
  <si>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</si>
  <si>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</si>
  <si>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</si>
  <si>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</si>
  <si>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</si>
  <si>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</si>
  <si>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</si>
  <si>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</si>
  <si>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</si>
  <si>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</si>
  <si>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</si>
  <si>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</si>
  <si>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</si>
  <si>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</si>
  <si>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</si>
  <si>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</si>
  <si>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</si>
  <si>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</si>
  <si>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</si>
  <si>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</si>
  <si>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</si>
  <si>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</si>
  <si>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</si>
  <si>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</si>
  <si>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</si>
  <si>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</si>
  <si>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</si>
  <si>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</si>
  <si>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</si>
  <si>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</si>
  <si>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</si>
  <si>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</si>
  <si>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</si>
  <si>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</si>
  <si>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</si>
  <si>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</si>
  <si>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</si>
  <si>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</si>
  <si>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</si>
  <si>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</si>
  <si>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</si>
  <si>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</si>
  <si>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</si>
  <si>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</si>
  <si>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</si>
  <si>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</si>
  <si>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</si>
  <si>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</si>
  <si>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</si>
  <si>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</si>
  <si>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</si>
  <si>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</si>
  <si>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</si>
  <si>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</si>
  <si>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</si>
  <si>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</si>
  <si>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</si>
  <si>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</si>
  <si>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</si>
  <si>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</si>
  <si>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</si>
  <si>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</si>
  <si>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</si>
  <si>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</si>
  <si>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</si>
  <si>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</si>
  <si>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</si>
  <si>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</si>
  <si>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</si>
  <si>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</si>
  <si>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</si>
  <si>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</si>
  <si>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</si>
  <si>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</si>
  <si>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</si>
  <si>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</si>
  <si>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</si>
  <si>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</si>
  <si>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</si>
  <si>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</si>
  <si>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</si>
  <si>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</si>
  <si>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</si>
  <si>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</si>
  <si>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</si>
  <si>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</si>
  <si>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</si>
  <si>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</si>
  <si>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</si>
  <si>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</si>
  <si>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</si>
  <si>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</si>
  <si>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</si>
  <si>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</si>
  <si>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</si>
  <si>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</si>
  <si>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</si>
  <si>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</si>
  <si>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</si>
  <si>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</si>
  <si>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</si>
  <si>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</si>
  <si>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</si>
  <si>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</si>
  <si>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</si>
  <si>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</si>
  <si>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</si>
  <si>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</si>
  <si>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</si>
  <si>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</si>
  <si>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</si>
  <si>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</si>
  <si>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</si>
  <si>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</si>
  <si>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</si>
  <si>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</si>
  <si>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</si>
  <si>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</si>
  <si>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</si>
  <si>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</si>
  <si>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</si>
  <si>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</si>
  <si>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</si>
  <si>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</si>
  <si>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</si>
  <si>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</si>
  <si>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</si>
  <si>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</si>
  <si>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</si>
  <si>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</si>
  <si>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</si>
  <si>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</si>
  <si>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</si>
  <si>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</si>
  <si>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</si>
  <si>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</si>
  <si>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</si>
  <si>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</si>
  <si>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</si>
  <si>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</si>
  <si>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</si>
  <si>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</si>
  <si>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</si>
  <si>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</si>
  <si>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</si>
  <si>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</si>
  <si>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</si>
  <si>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</si>
  <si>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</si>
  <si>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</si>
  <si>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</si>
  <si>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</si>
  <si>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</si>
  <si>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</si>
  <si>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</si>
  <si>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</si>
  <si>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</si>
  <si>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</si>
  <si>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</si>
  <si>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</si>
  <si>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</si>
  <si>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</si>
  <si>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</si>
  <si>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</si>
  <si>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</si>
  <si>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</si>
  <si>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</si>
  <si>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</si>
  <si>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</si>
  <si>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</si>
  <si>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</si>
  <si>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</si>
  <si>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</si>
  <si>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</si>
  <si>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</si>
  <si>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</si>
  <si>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</si>
  <si>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</si>
  <si>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</si>
  <si>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</si>
  <si>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</si>
  <si>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</si>
  <si>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</si>
  <si>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</si>
  <si>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</si>
  <si>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</si>
  <si>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</si>
  <si>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</si>
  <si>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</si>
  <si>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</si>
  <si>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</si>
  <si>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</si>
  <si>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</si>
  <si>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</si>
  <si>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</si>
  <si>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</si>
  <si>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</si>
  <si>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</si>
  <si>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</si>
  <si>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</si>
  <si>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</si>
  <si>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</si>
  <si>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</si>
  <si>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</si>
  <si>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</si>
  <si>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</si>
  <si>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</si>
  <si>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</si>
  <si>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</si>
  <si>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</si>
  <si>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</si>
  <si>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</si>
  <si>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</si>
  <si>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</si>
  <si>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</si>
  <si>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</si>
  <si>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</si>
  <si>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</si>
  <si>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</si>
  <si>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</si>
  <si>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</si>
  <si>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</si>
  <si>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</si>
  <si>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</si>
  <si>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</si>
  <si>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</si>
  <si>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</si>
  <si>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</si>
  <si>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</si>
  <si>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</si>
  <si>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</si>
  <si>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</si>
  <si>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</si>
  <si>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</si>
  <si>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</si>
  <si>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</si>
  <si>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</si>
  <si>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</si>
  <si>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</si>
  <si>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</si>
  <si>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</si>
  <si>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</si>
  <si>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</si>
  <si>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</si>
  <si>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</si>
  <si>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</si>
  <si>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</si>
  <si>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</si>
  <si>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</si>
  <si>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</si>
  <si>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</si>
  <si>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</si>
  <si>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</si>
  <si>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</si>
  <si>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</si>
  <si>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</si>
  <si>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</si>
  <si>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</si>
  <si>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</si>
  <si>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</si>
  <si>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</si>
  <si>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</si>
  <si>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</si>
  <si>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</si>
  <si>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</si>
  <si>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</si>
  <si>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</si>
  <si>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</si>
  <si>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</si>
  <si>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</si>
  <si>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</si>
  <si>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</si>
  <si>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</si>
  <si>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</si>
  <si>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</si>
  <si>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</si>
  <si>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</si>
  <si>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</si>
  <si>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</si>
  <si>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</si>
  <si>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</si>
  <si>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</si>
  <si>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</si>
  <si>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</si>
  <si>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</si>
  <si>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</si>
  <si>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</si>
  <si>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</si>
  <si>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</si>
  <si>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</si>
  <si>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</si>
  <si>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</si>
  <si>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</si>
  <si>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</si>
  <si>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</si>
  <si>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</si>
  <si>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</si>
  <si>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</si>
  <si>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</si>
  <si>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</si>
  <si>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</si>
  <si>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</si>
  <si>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</si>
  <si>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</si>
  <si>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</si>
  <si>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</si>
  <si>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</si>
  <si>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</si>
  <si>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</si>
  <si>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</si>
  <si>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</si>
  <si>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</si>
  <si>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</si>
  <si>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</si>
  <si>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</si>
  <si>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</si>
  <si>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</si>
  <si>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</si>
  <si>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</si>
  <si>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</si>
  <si>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</si>
  <si>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</si>
  <si>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</si>
  <si>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</si>
  <si>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</si>
  <si>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</si>
  <si>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</si>
  <si>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</si>
  <si>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</si>
  <si>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</si>
  <si>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</si>
  <si>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</si>
  <si>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</si>
  <si>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</si>
  <si>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</si>
  <si>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</si>
  <si>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</si>
  <si>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</si>
  <si>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</si>
  <si>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</si>
  <si>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</si>
  <si>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</si>
  <si>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</si>
  <si>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</si>
  <si>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</si>
  <si>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</si>
  <si>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</si>
  <si>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</si>
  <si>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</si>
  <si>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</si>
  <si>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</si>
  <si>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</si>
  <si>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</si>
  <si>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</si>
  <si>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</si>
  <si>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</si>
  <si>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</si>
  <si>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</si>
  <si>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</si>
  <si>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</si>
  <si>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</si>
  <si>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</si>
  <si>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</si>
  <si>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</si>
  <si>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</si>
  <si>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</si>
  <si>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</si>
  <si>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</si>
  <si>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</si>
  <si>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</si>
  <si>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</si>
  <si>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</si>
  <si>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</si>
  <si>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</si>
  <si>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</si>
  <si>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</si>
  <si>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</si>
  <si>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</si>
  <si>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</si>
  <si>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</si>
  <si>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</si>
  <si>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</si>
  <si>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</si>
  <si>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</si>
  <si>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</si>
  <si>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</si>
  <si>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</si>
  <si>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</si>
  <si>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</si>
  <si>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</si>
  <si>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</si>
  <si>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</si>
  <si>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</si>
  <si>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</si>
  <si>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</si>
  <si>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</si>
  <si>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</si>
  <si>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</si>
  <si>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</si>
  <si>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</si>
  <si>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</si>
  <si>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</si>
  <si>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</si>
  <si>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</si>
  <si>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</si>
  <si>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</si>
  <si>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</si>
  <si>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</si>
  <si>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</si>
  <si>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</si>
  <si>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</si>
  <si>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</si>
  <si>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</si>
  <si>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</si>
  <si>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</si>
  <si>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</si>
  <si>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</si>
  <si>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</si>
  <si>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</si>
  <si>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</si>
  <si>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</si>
  <si>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</si>
  <si>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</si>
  <si>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</si>
  <si>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</si>
  <si>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</si>
  <si>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</si>
  <si>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</si>
  <si>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</si>
  <si>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</si>
  <si>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</si>
  <si>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</si>
  <si>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</si>
  <si>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</si>
  <si>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</si>
  <si>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</si>
  <si>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</si>
  <si>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</si>
  <si>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</si>
  <si>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</si>
  <si>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</si>
  <si>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</si>
  <si>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</si>
  <si>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</si>
  <si>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</si>
  <si>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</si>
  <si>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</si>
  <si>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</si>
  <si>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</si>
  <si>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</si>
  <si>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</si>
  <si>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</si>
  <si>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</si>
  <si>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</si>
  <si>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</si>
  <si>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</si>
  <si>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</si>
  <si>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</si>
  <si>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</si>
  <si>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</si>
  <si>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</si>
  <si>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</si>
  <si>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</si>
  <si>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</si>
  <si>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</si>
  <si>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</si>
  <si>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</si>
  <si>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</si>
  <si>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</si>
  <si>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</si>
  <si>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</si>
  <si>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</si>
  <si>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</si>
  <si>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</si>
  <si>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</si>
  <si>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</si>
  <si>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</si>
  <si>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</si>
  <si>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</si>
  <si>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</si>
  <si>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</si>
  <si>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</si>
  <si>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</si>
  <si>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</si>
  <si>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</si>
  <si>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</si>
  <si>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</si>
  <si>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</si>
  <si>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</si>
  <si>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</si>
  <si>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</si>
  <si>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</si>
  <si>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</si>
  <si>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</si>
  <si>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</si>
  <si>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</si>
  <si>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</si>
  <si>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</si>
  <si>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</si>
  <si>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</si>
  <si>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</si>
  <si>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</si>
  <si>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</si>
  <si>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</si>
  <si>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</si>
  <si>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</si>
  <si>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</si>
  <si>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</si>
  <si>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</si>
  <si>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</si>
  <si>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</si>
  <si>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</si>
  <si>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</si>
  <si>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</si>
  <si>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</si>
  <si>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</si>
  <si>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</si>
  <si>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</si>
  <si>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</si>
  <si>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</si>
  <si>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</si>
  <si>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</si>
  <si>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</si>
  <si>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</si>
  <si>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</si>
  <si>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</si>
  <si>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</si>
  <si>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</si>
  <si>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</si>
  <si>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</si>
  <si>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</si>
  <si>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</si>
  <si>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</si>
  <si>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</si>
  <si>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</si>
  <si>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</si>
  <si>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</si>
  <si>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</si>
  <si>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</si>
  <si>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</si>
  <si>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</si>
  <si>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</si>
  <si>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</si>
  <si>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</si>
  <si>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</si>
  <si>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</si>
  <si>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</si>
  <si>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</si>
  <si>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</si>
  <si>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</si>
  <si>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</si>
  <si>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</si>
  <si>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</si>
  <si>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</si>
  <si>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</si>
  <si>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</si>
  <si>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</si>
  <si>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</si>
  <si>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</si>
  <si>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</si>
  <si>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</si>
  <si>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</si>
  <si>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</si>
  <si>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</si>
  <si>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</si>
  <si>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</si>
  <si>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</si>
  <si>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</si>
  <si>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</si>
  <si>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</si>
  <si>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</si>
  <si>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</si>
  <si>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</si>
  <si>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</si>
  <si>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</si>
  <si>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</si>
  <si>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</si>
  <si>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</si>
  <si>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</si>
  <si>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</si>
  <si>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</si>
  <si>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</si>
  <si>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</si>
  <si>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</si>
  <si>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</si>
  <si>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</si>
  <si>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</si>
  <si>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</si>
  <si>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</si>
  <si>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</si>
  <si>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</si>
  <si>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</si>
  <si>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</si>
  <si>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</si>
  <si>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</si>
  <si>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</si>
  <si>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</si>
  <si>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</si>
  <si>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</si>
  <si>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</si>
  <si>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</si>
  <si>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</si>
  <si>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</si>
  <si>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</si>
  <si>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</si>
  <si>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</si>
  <si>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</si>
  <si>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</si>
  <si>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</si>
  <si>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</si>
  <si>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</si>
  <si>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</si>
  <si>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</si>
  <si>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</si>
  <si>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</si>
  <si>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</si>
  <si>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</si>
  <si>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</si>
  <si>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</si>
  <si>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</si>
  <si>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</si>
  <si>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</si>
  <si>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</si>
  <si>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</si>
  <si>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</si>
  <si>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</si>
  <si>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</si>
  <si>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</si>
  <si>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</si>
  <si>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</si>
  <si>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</si>
  <si>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</si>
  <si>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</si>
  <si>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</si>
  <si>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</si>
  <si>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</si>
  <si>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</si>
  <si>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</si>
  <si>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</si>
  <si>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</si>
  <si>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</si>
  <si>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</si>
  <si>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</si>
  <si>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</si>
  <si>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</si>
  <si>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</si>
  <si>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</si>
  <si>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</si>
  <si>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</si>
  <si>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</si>
  <si>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</si>
  <si>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</si>
  <si>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</si>
  <si>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</si>
  <si>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</si>
  <si>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</si>
  <si>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</si>
  <si>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</si>
  <si>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</si>
  <si>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</si>
  <si>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</si>
  <si>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</si>
  <si>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</si>
  <si>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</si>
  <si>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</si>
  <si>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</si>
  <si>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</si>
  <si>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</si>
  <si>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</si>
  <si>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</si>
  <si>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</si>
  <si>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</si>
  <si>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</si>
  <si>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</si>
  <si>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</si>
  <si>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</si>
  <si>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</si>
  <si>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</si>
  <si>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</si>
  <si>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</si>
  <si>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</si>
  <si>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</si>
  <si>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</si>
  <si>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</si>
  <si>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</si>
  <si>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</si>
  <si>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</si>
  <si>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</si>
  <si>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</si>
  <si>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</si>
  <si>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</si>
  <si>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</si>
  <si>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</si>
  <si>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</si>
  <si>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</si>
  <si>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</si>
  <si>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</si>
  <si>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</si>
  <si>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</si>
  <si>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</si>
  <si>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</si>
  <si>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</si>
  <si>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</si>
  <si>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</si>
  <si>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</si>
  <si>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</si>
  <si>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</si>
  <si>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</si>
  <si>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</si>
  <si>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</si>
  <si>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</si>
  <si>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</si>
  <si>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</si>
  <si>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</si>
  <si>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</si>
  <si>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</si>
  <si>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</si>
  <si>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</si>
  <si>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</si>
  <si>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</si>
  <si>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</si>
  <si>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</si>
  <si>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</si>
  <si>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</si>
  <si>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</si>
  <si>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</si>
  <si>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</si>
  <si>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</si>
  <si>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</si>
  <si>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</si>
  <si>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</si>
  <si>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</si>
  <si>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</si>
  <si>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</si>
  <si>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</si>
  <si>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</si>
  <si>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</si>
  <si>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</si>
  <si>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</si>
  <si>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</si>
  <si>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</si>
  <si>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</si>
  <si>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</si>
  <si>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</si>
  <si>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</si>
  <si>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</si>
  <si>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</si>
  <si>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</si>
  <si>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</si>
  <si>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</si>
  <si>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</si>
  <si>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</si>
  <si>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</si>
  <si>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</si>
  <si>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</si>
  <si>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</si>
  <si>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</si>
  <si>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</si>
  <si>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</si>
  <si>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</si>
  <si>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</si>
  <si>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</si>
  <si>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</si>
  <si>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</si>
  <si>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</si>
  <si>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</si>
  <si>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</si>
  <si>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</si>
  <si>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</si>
  <si>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</si>
  <si>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</si>
  <si>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</si>
  <si>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</si>
  <si>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</si>
  <si>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</si>
  <si>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</si>
  <si>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</si>
  <si>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</si>
  <si>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</si>
  <si>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</si>
  <si>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</si>
  <si>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</si>
  <si>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</si>
  <si>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</si>
  <si>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</si>
  <si>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</si>
  <si>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</si>
  <si>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</si>
  <si>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</si>
  <si>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</si>
  <si>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</si>
  <si>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</si>
  <si>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</si>
  <si>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</si>
  <si>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</si>
  <si>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</si>
  <si>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</si>
  <si>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</si>
  <si>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</si>
  <si>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</si>
  <si>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</si>
  <si>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</si>
  <si>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</si>
  <si>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</si>
  <si>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</si>
  <si>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</si>
  <si>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</si>
  <si>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</si>
  <si>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</si>
  <si>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</si>
  <si>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</si>
  <si>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</si>
  <si>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</si>
  <si>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</si>
  <si>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</si>
  <si>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</si>
  <si>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</si>
  <si>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</si>
  <si>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</si>
  <si>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</si>
  <si>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</si>
  <si>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</si>
  <si>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</si>
  <si>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</si>
  <si>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</si>
  <si>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</si>
  <si>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</si>
  <si>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</si>
  <si>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</si>
  <si>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</si>
  <si>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</si>
  <si>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</si>
  <si>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</si>
  <si>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</si>
  <si>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</si>
  <si>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</si>
  <si>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</si>
  <si>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</si>
  <si>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</si>
  <si>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</si>
  <si>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</si>
  <si>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</si>
  <si>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</si>
  <si>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</si>
  <si>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</si>
  <si>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</si>
  <si>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</si>
  <si>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</si>
  <si>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</si>
  <si>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</si>
  <si>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</si>
  <si>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</si>
  <si>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</si>
  <si>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</si>
  <si>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</si>
  <si>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</si>
  <si>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</si>
  <si>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</si>
  <si>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</si>
  <si>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</si>
  <si>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</si>
  <si>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</si>
  <si>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</si>
  <si>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</si>
  <si>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</si>
  <si>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</si>
  <si>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</si>
  <si>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</si>
  <si>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</si>
  <si>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</si>
  <si>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</si>
  <si>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</si>
  <si>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</si>
  <si>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</si>
  <si>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</si>
  <si>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</si>
  <si>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</si>
  <si>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</si>
  <si>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</si>
  <si>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</si>
  <si>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</si>
  <si>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</si>
  <si>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</si>
  <si>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</si>
  <si>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</si>
  <si>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</si>
  <si>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</si>
  <si>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</si>
  <si>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</si>
  <si>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</si>
  <si>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</si>
  <si>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</si>
  <si>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</si>
  <si>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</si>
  <si>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</si>
  <si>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</si>
  <si>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</si>
  <si>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</si>
  <si>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</si>
  <si>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</si>
  <si>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</si>
  <si>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</si>
  <si>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</si>
  <si>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</si>
  <si>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</si>
  <si>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</si>
  <si>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</si>
  <si>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</si>
  <si>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</si>
  <si>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</si>
  <si>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</si>
  <si>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</si>
  <si>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</si>
  <si>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</si>
  <si>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</si>
  <si>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</si>
  <si>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</si>
  <si>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</si>
  <si>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</si>
  <si>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</si>
  <si>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</si>
  <si>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</si>
  <si>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</si>
  <si>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</si>
  <si>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</si>
  <si>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</si>
  <si>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</si>
  <si>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</si>
  <si>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</si>
  <si>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</si>
  <si>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</si>
  <si>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</si>
  <si>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</si>
  <si>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</si>
  <si>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</si>
  <si>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</si>
  <si>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</si>
  <si>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</si>
  <si>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</si>
  <si>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</si>
  <si>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</si>
  <si>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</si>
  <si>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</si>
  <si>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</si>
  <si>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</si>
  <si>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</si>
  <si>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</si>
  <si>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</si>
  <si>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</si>
  <si>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</si>
  <si>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</si>
  <si>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</si>
  <si>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</si>
  <si>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</si>
  <si>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</si>
  <si>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</si>
  <si>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</si>
  <si>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</si>
  <si>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</si>
  <si>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</si>
  <si>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</si>
  <si>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</si>
  <si>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</si>
  <si>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</si>
  <si>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</si>
  <si>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</si>
  <si>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</si>
  <si>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</si>
  <si>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</si>
  <si>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</si>
  <si>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</si>
  <si>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</si>
  <si>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</si>
  <si>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</si>
  <si>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</si>
  <si>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</si>
  <si>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</si>
  <si>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</si>
  <si>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</si>
  <si>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</si>
  <si>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</si>
  <si>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</si>
  <si>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</si>
  <si>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</si>
  <si>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</si>
  <si>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</si>
  <si>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</si>
  <si>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</si>
  <si>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</si>
  <si>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</si>
  <si>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</si>
  <si>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</si>
  <si>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</si>
  <si>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</si>
  <si>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</si>
  <si>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</si>
  <si>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</si>
  <si>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</si>
  <si>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</si>
  <si>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</si>
  <si>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</si>
  <si>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</si>
  <si>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</si>
  <si>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</si>
  <si>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</si>
  <si>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</si>
  <si>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</si>
  <si>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</si>
  <si>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</si>
  <si>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</si>
  <si>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</si>
  <si>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</si>
  <si>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</si>
  <si>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</si>
  <si>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</si>
  <si>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</si>
  <si>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</si>
  <si>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</si>
  <si>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</si>
  <si>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</si>
  <si>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</si>
  <si>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</si>
  <si>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</si>
  <si>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</si>
  <si>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</si>
  <si>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</si>
  <si>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</si>
  <si>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</si>
  <si>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</si>
  <si>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</si>
  <si>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</si>
  <si>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</si>
  <si>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</si>
  <si>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</si>
  <si>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</si>
  <si>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</si>
  <si>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</si>
  <si>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</si>
  <si>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</si>
  <si>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</si>
  <si>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</si>
  <si>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</si>
  <si>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</si>
  <si>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</si>
  <si>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</si>
  <si>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</si>
  <si>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</si>
  <si>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</si>
  <si>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</si>
  <si>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</si>
  <si>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</si>
  <si>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</si>
  <si>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</si>
  <si>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</si>
  <si>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</si>
  <si>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</si>
  <si>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</si>
  <si>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</si>
  <si>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</si>
  <si>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</si>
  <si>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</si>
  <si>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</si>
  <si>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</si>
  <si>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</si>
  <si>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</si>
  <si>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</si>
  <si>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</si>
  <si>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</si>
  <si>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</si>
  <si>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</si>
  <si>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</si>
  <si>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</si>
  <si>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</si>
  <si>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</si>
  <si>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</si>
  <si>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</si>
  <si>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</si>
  <si>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</si>
  <si>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</si>
  <si>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</si>
  <si>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</si>
  <si>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</si>
  <si>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</si>
  <si>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</si>
  <si>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</si>
  <si>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</si>
  <si>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</si>
  <si>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</si>
  <si>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</si>
  <si>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</si>
  <si>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</si>
  <si>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</si>
  <si>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</si>
  <si>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</si>
  <si>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</si>
  <si>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</si>
  <si>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</si>
  <si>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</si>
  <si>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</si>
  <si>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</si>
  <si>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</si>
  <si>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</si>
  <si>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</si>
  <si>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</si>
  <si>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</si>
  <si>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</si>
  <si>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</si>
  <si>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</si>
  <si>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</si>
  <si>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</si>
  <si>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</si>
  <si>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</si>
  <si>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</si>
  <si>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</si>
  <si>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</si>
  <si>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</si>
  <si>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</si>
  <si>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</si>
  <si>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</si>
  <si>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</si>
  <si>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</si>
  <si>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</si>
  <si>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</si>
  <si>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</si>
  <si>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</si>
  <si>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</si>
  <si>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</si>
  <si>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</si>
  <si>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</si>
  <si>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</si>
  <si>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</si>
  <si>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</si>
  <si>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</si>
  <si>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</si>
  <si>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</si>
  <si>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</si>
  <si>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</si>
  <si>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</si>
  <si>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</si>
  <si>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</si>
  <si>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</si>
  <si>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</si>
  <si>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</si>
  <si>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</si>
  <si>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</si>
  <si>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</si>
  <si>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</si>
  <si>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</si>
  <si>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</si>
  <si>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</si>
  <si>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</si>
  <si>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</si>
  <si>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</si>
  <si>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</si>
  <si>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</si>
  <si>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</si>
  <si>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</si>
  <si>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</si>
  <si>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</si>
  <si>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</si>
  <si>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</si>
  <si>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</si>
  <si>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</si>
  <si>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</si>
  <si>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</si>
  <si>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</si>
  <si>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</si>
  <si>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</si>
  <si>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</si>
  <si>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</si>
  <si>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</si>
  <si>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</si>
  <si>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</si>
  <si>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</si>
  <si>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</si>
  <si>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</si>
  <si>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</si>
  <si>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</si>
  <si>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</si>
  <si>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</si>
  <si>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</si>
  <si>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</si>
  <si>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</si>
  <si>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</si>
  <si>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</si>
  <si>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</si>
  <si>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</si>
  <si>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</si>
  <si>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</si>
  <si>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</si>
  <si>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</si>
  <si>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</si>
  <si>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</si>
  <si>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</si>
  <si>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</si>
  <si>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</si>
  <si>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</si>
  <si>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</si>
  <si>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</si>
  <si>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</si>
  <si>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</si>
  <si>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</si>
  <si>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</si>
  <si>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</si>
  <si>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</si>
  <si>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</si>
  <si>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</si>
  <si>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</si>
  <si>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</si>
  <si>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</si>
  <si>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</si>
  <si>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</si>
  <si>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</si>
  <si>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</si>
  <si>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</si>
  <si>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</si>
  <si>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</si>
  <si>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</si>
  <si>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</si>
  <si>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</si>
  <si>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</si>
  <si>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</si>
  <si>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</si>
  <si>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</si>
  <si>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</si>
  <si>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</si>
  <si>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</si>
  <si>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</si>
  <si>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</si>
  <si>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</si>
  <si>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</si>
  <si>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</si>
  <si>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</si>
  <si>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</si>
  <si>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</si>
  <si>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</si>
  <si>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</si>
  <si>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</si>
  <si>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</si>
  <si>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</si>
  <si>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</si>
  <si>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</si>
  <si>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</si>
  <si>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</si>
  <si>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</si>
  <si>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</si>
  <si>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</si>
  <si>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</si>
  <si>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</si>
  <si>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</si>
  <si>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</si>
  <si>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</si>
  <si>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</si>
  <si>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</si>
  <si>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</si>
  <si>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</si>
  <si>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</si>
  <si>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</si>
  <si>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</si>
  <si>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</si>
  <si>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</si>
  <si>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</si>
  <si>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</si>
  <si>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</si>
  <si>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</si>
  <si>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</si>
  <si>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</si>
  <si>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</si>
  <si>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</si>
  <si>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</si>
  <si>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</si>
  <si>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</si>
  <si>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</si>
  <si>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</si>
  <si>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</si>
  <si>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</si>
  <si>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</si>
  <si>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</si>
  <si>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</si>
  <si>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</si>
  <si>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</si>
  <si>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</si>
  <si>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</si>
  <si>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</si>
  <si>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</si>
  <si>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</si>
  <si>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</si>
  <si>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</si>
  <si>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</si>
  <si>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</si>
  <si>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</si>
  <si>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</si>
  <si>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</si>
  <si>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</si>
  <si>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</si>
  <si>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</si>
  <si>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</si>
  <si>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</si>
  <si>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</si>
  <si>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</si>
  <si>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</si>
  <si>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</si>
  <si>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</si>
  <si>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</si>
  <si>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</si>
  <si>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</si>
  <si>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</si>
  <si>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</si>
  <si>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</si>
  <si>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</si>
  <si>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</si>
  <si>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</si>
  <si>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</si>
  <si>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</si>
  <si>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</si>
  <si>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</si>
  <si>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</si>
  <si>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</si>
  <si>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</si>
  <si>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</si>
  <si>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</si>
  <si>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</si>
  <si>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</si>
  <si>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</si>
  <si>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</si>
  <si>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</si>
  <si>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</si>
  <si>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</si>
  <si>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</si>
  <si>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</si>
  <si>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</si>
  <si>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</si>
  <si>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</si>
  <si>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</si>
  <si>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</si>
  <si>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</si>
  <si>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</si>
  <si>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</si>
  <si>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</si>
  <si>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</si>
  <si>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</si>
  <si>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</si>
  <si>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</si>
  <si>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</si>
  <si>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</si>
  <si>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</si>
  <si>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</si>
  <si>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</si>
  <si>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</si>
  <si>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</si>
  <si>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</si>
  <si>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</si>
  <si>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</si>
  <si>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</si>
  <si>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</si>
  <si>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</si>
  <si>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</si>
  <si>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</si>
  <si>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</si>
  <si>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</si>
  <si>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</si>
  <si>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</si>
  <si>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</si>
  <si>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</si>
  <si>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</si>
  <si>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</si>
  <si>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</si>
  <si>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</si>
  <si>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</si>
  <si>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</si>
  <si>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</si>
  <si>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</si>
  <si>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</si>
  <si>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</si>
  <si>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</si>
  <si>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</si>
  <si>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</si>
  <si>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</si>
  <si>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</si>
  <si>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</si>
  <si>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</si>
  <si>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</si>
  <si>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</si>
  <si>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</si>
  <si>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</si>
  <si>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</si>
  <si>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</si>
  <si>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</si>
  <si>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</si>
  <si>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</si>
  <si>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</si>
  <si>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</si>
  <si>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</si>
  <si>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</si>
  <si>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</si>
  <si>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</si>
  <si>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</si>
  <si>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</si>
  <si>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</si>
  <si>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</si>
  <si>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</si>
  <si>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</si>
  <si>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</si>
  <si>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</si>
  <si>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</si>
  <si>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</si>
  <si>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</si>
  <si>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</si>
  <si>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</si>
  <si>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</si>
  <si>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</si>
  <si>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</si>
  <si>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</si>
  <si>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</si>
  <si>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</si>
  <si>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</si>
  <si>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</si>
  <si>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</si>
  <si>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</si>
  <si>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</si>
  <si>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</si>
  <si>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</si>
  <si>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</si>
  <si>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</si>
  <si>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</si>
  <si>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</si>
  <si>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</si>
  <si>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</si>
  <si>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</si>
  <si>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</si>
  <si>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</si>
  <si>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</si>
  <si>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</si>
  <si>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</si>
  <si>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</si>
  <si>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</si>
  <si>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</si>
  <si>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</si>
  <si>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</si>
  <si>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</si>
  <si>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</si>
  <si>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</si>
  <si>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</si>
  <si>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</si>
  <si>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</si>
  <si>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</si>
  <si>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</si>
  <si>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</si>
  <si>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</si>
  <si>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</si>
  <si>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</si>
  <si>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</si>
  <si>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</si>
  <si>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</si>
  <si>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</si>
  <si>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</si>
  <si>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</si>
  <si>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</si>
  <si>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</si>
  <si>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</si>
  <si>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</si>
  <si>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</si>
  <si>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</si>
  <si>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</si>
  <si>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</si>
  <si>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</si>
  <si>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</si>
  <si>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</si>
  <si>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</si>
  <si>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</si>
  <si>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</si>
  <si>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</si>
  <si>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</si>
  <si>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</si>
  <si>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</si>
  <si>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</si>
  <si>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</si>
  <si>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</si>
  <si>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</si>
  <si>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</si>
  <si>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</si>
  <si>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</si>
  <si>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</si>
  <si>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</si>
  <si>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</si>
  <si>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</si>
  <si>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</si>
  <si>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</si>
  <si>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</si>
  <si>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</si>
  <si>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</si>
  <si>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</si>
  <si>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</si>
  <si>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</si>
  <si>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</si>
  <si>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</si>
  <si>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</si>
  <si>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</si>
  <si>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</si>
  <si>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</si>
  <si>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</si>
  <si>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</si>
  <si>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</si>
  <si>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</si>
  <si>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</si>
  <si>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</si>
  <si>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</si>
  <si>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</si>
  <si>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</si>
  <si>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</si>
  <si>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</si>
  <si>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</si>
  <si>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</si>
  <si>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</si>
  <si>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</si>
  <si>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</si>
  <si>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</si>
  <si>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</si>
  <si>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</si>
  <si>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</si>
  <si>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</si>
  <si>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</si>
  <si>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</si>
  <si>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</si>
  <si>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</si>
  <si>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</si>
  <si>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</si>
  <si>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</si>
  <si>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</si>
  <si>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</si>
  <si>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</si>
  <si>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</si>
  <si>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</si>
  <si>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</si>
  <si>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</si>
  <si>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</si>
  <si>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</si>
  <si>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</si>
  <si>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</si>
  <si>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</si>
  <si>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</si>
  <si>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</si>
  <si>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</si>
  <si>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</si>
  <si>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</si>
  <si>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</si>
  <si>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</si>
  <si>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</si>
  <si>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</si>
  <si>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</si>
  <si>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</si>
  <si>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</si>
  <si>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</si>
  <si>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</si>
  <si>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</si>
  <si>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</si>
  <si>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</si>
  <si>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</si>
  <si>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</si>
  <si>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</si>
  <si>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</si>
  <si>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</si>
  <si>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</si>
  <si>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</si>
  <si>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</si>
  <si>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</si>
  <si>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</si>
  <si>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</si>
  <si>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</si>
  <si>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</si>
  <si>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</si>
  <si>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</si>
  <si>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</si>
  <si>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</si>
  <si>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</si>
  <si>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</si>
  <si>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</si>
  <si>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</si>
  <si>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</si>
  <si>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</si>
  <si>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</si>
  <si>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</si>
  <si>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</si>
  <si>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</si>
  <si>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</si>
  <si>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</si>
  <si>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</si>
  <si>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</si>
  <si>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</si>
  <si>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</si>
  <si>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</si>
  <si>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</si>
  <si>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</si>
  <si>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</si>
  <si>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</si>
  <si>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</si>
  <si>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</si>
  <si>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</si>
  <si>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</si>
  <si>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</si>
  <si>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</si>
  <si>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</si>
  <si>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</si>
  <si>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</si>
  <si>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</si>
  <si>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</si>
  <si>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</si>
  <si>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</si>
  <si>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</si>
  <si>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</si>
  <si>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</si>
  <si>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</si>
  <si>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</si>
  <si>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</si>
  <si>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</si>
  <si>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</si>
  <si>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</si>
  <si>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</si>
  <si>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</si>
  <si>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</si>
  <si>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</si>
  <si>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</si>
  <si>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</si>
  <si>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</si>
  <si>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</si>
  <si>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</si>
  <si>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</si>
  <si>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</si>
  <si>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</si>
  <si>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</si>
  <si>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</si>
  <si>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</si>
  <si>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</si>
  <si>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</si>
  <si>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</si>
  <si>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</si>
  <si>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</si>
  <si>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</si>
  <si>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</si>
  <si>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</si>
  <si>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</si>
  <si>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</si>
  <si>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</si>
  <si>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</si>
  <si>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</si>
  <si>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</si>
  <si>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</si>
  <si>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</si>
  <si>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</si>
  <si>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</si>
  <si>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</si>
  <si>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</si>
  <si>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</si>
  <si>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</si>
  <si>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</si>
  <si>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</si>
  <si>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</si>
  <si>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</si>
  <si>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</si>
  <si>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</si>
  <si>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</si>
  <si>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</si>
  <si>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</si>
  <si>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</si>
  <si>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</si>
  <si>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</si>
  <si>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</si>
  <si>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</si>
  <si>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</si>
  <si>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</si>
  <si>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</si>
  <si>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</si>
  <si>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</si>
  <si>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</si>
  <si>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</si>
  <si>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</si>
  <si>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</si>
  <si>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</si>
  <si>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</si>
  <si>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</si>
  <si>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</si>
  <si>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</si>
  <si>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</si>
  <si>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</si>
  <si>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</si>
  <si>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</si>
  <si>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</si>
  <si>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</si>
  <si>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</si>
  <si>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</si>
  <si>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</si>
  <si>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</si>
  <si>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</si>
  <si>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</si>
  <si>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</si>
  <si>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</si>
  <si>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</si>
  <si>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</si>
  <si>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</si>
  <si>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</si>
  <si>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</si>
  <si>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</si>
  <si>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</si>
  <si>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</si>
  <si>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</si>
  <si>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</si>
  <si>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</si>
  <si>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</si>
  <si>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</si>
  <si>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</si>
  <si>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</si>
  <si>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</si>
  <si>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</si>
  <si>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</si>
  <si>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</si>
  <si>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</si>
  <si>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</si>
  <si>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</si>
  <si>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</si>
  <si>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</si>
  <si>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</si>
  <si>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</si>
  <si>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</si>
  <si>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</si>
  <si>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</si>
  <si>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</si>
  <si>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</si>
  <si>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</si>
  <si>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</si>
  <si>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</si>
  <si>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</si>
  <si>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</si>
  <si>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</si>
  <si>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</si>
  <si>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</si>
  <si>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</si>
  <si>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</si>
  <si>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</si>
  <si>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</si>
  <si>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</si>
  <si>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</si>
  <si>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</si>
  <si>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</si>
  <si>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</si>
  <si>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</si>
  <si>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</si>
  <si>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</si>
  <si>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</si>
  <si>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</si>
  <si>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</si>
  <si>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</si>
  <si>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</si>
  <si>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</si>
  <si>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</si>
  <si>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</si>
  <si>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</si>
  <si>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</si>
  <si>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</si>
  <si>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</si>
  <si>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</si>
  <si>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</si>
  <si>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</si>
  <si>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</si>
  <si>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</si>
  <si>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</si>
  <si>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</si>
  <si>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</si>
  <si>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</si>
  <si>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</si>
  <si>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</si>
  <si>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</si>
  <si>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</si>
  <si>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</si>
  <si>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</si>
  <si>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</si>
  <si>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</si>
  <si>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</si>
  <si>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</si>
  <si>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</si>
  <si>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</si>
  <si>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</si>
  <si>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</si>
  <si>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</si>
  <si>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</si>
  <si>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</si>
  <si>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</si>
  <si>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</si>
  <si>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</si>
  <si>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</si>
  <si>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</si>
  <si>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</si>
  <si>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</si>
  <si>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</si>
  <si>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</si>
  <si>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</si>
  <si>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</si>
  <si>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</si>
  <si>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</si>
  <si>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</si>
  <si>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</si>
  <si>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</si>
  <si>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</si>
  <si>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</si>
  <si>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</si>
  <si>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</si>
  <si>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</si>
  <si>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</si>
  <si>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</si>
  <si>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</si>
  <si>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</si>
  <si>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</si>
  <si>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</si>
  <si>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</si>
  <si>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</si>
  <si>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</si>
  <si>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</si>
  <si>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</si>
  <si>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</si>
  <si>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</si>
  <si>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</si>
  <si>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</si>
  <si>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</si>
  <si>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</si>
  <si>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</si>
  <si>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</si>
  <si>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</si>
  <si>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</si>
  <si>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</si>
  <si>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</si>
  <si>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</si>
  <si>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</si>
  <si>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</si>
  <si>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</si>
  <si>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</si>
  <si>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</si>
  <si>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</si>
  <si>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</si>
  <si>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</si>
  <si>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</si>
  <si>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</si>
  <si>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</si>
  <si>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</si>
  <si>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</si>
  <si>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</si>
  <si>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</si>
  <si>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</si>
  <si>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</si>
  <si>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</si>
  <si>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</si>
  <si>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</si>
  <si>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</si>
  <si>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</si>
  <si>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</si>
  <si>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</si>
  <si>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</si>
  <si>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</si>
  <si>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</si>
  <si>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</si>
  <si>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</si>
  <si>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</si>
  <si>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</si>
  <si>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</si>
  <si>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</si>
  <si>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</si>
  <si>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</si>
  <si>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</si>
  <si>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</si>
  <si>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</si>
  <si>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</si>
  <si>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</si>
  <si>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</si>
  <si>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</si>
  <si>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</si>
  <si>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</si>
  <si>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</si>
  <si>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</si>
  <si>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</si>
  <si>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</si>
  <si>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</si>
  <si>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</si>
  <si>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</si>
  <si>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</si>
  <si>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</si>
  <si>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</si>
  <si>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</si>
  <si>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</si>
  <si>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</si>
  <si>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</si>
  <si>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</si>
  <si>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</si>
  <si>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</si>
  <si>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</si>
  <si>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</si>
  <si>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</si>
  <si>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</si>
  <si>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</si>
  <si>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</si>
  <si>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</si>
  <si>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</si>
  <si>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</si>
  <si>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</si>
  <si>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</si>
  <si>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</si>
  <si>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</si>
  <si>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</si>
  <si>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</si>
  <si>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</si>
  <si>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</si>
  <si>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</si>
  <si>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</si>
  <si>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</si>
  <si>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</si>
  <si>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</si>
  <si>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</si>
  <si>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</si>
  <si>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</si>
  <si>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</si>
  <si>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</si>
  <si>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</si>
  <si>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</si>
  <si>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</si>
  <si>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</si>
  <si>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</si>
  <si>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</si>
  <si>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</si>
  <si>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</si>
  <si>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</si>
  <si>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</si>
  <si>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</si>
  <si>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</si>
  <si>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</si>
  <si>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</si>
  <si>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</si>
  <si>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</si>
  <si>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</si>
  <si>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</si>
  <si>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</si>
  <si>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</si>
  <si>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</si>
  <si>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</si>
  <si>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</si>
  <si>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</si>
  <si>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</si>
  <si>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</si>
  <si>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</si>
  <si>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</si>
  <si>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</si>
  <si>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</si>
  <si>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</si>
  <si>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</si>
  <si>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</si>
  <si>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</si>
  <si>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</si>
  <si>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</si>
  <si>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</si>
  <si>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</si>
  <si>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</si>
  <si>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</si>
  <si>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</si>
  <si>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</si>
  <si>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</si>
  <si>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</si>
  <si>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</si>
  <si>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</si>
  <si>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</si>
  <si>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</si>
  <si>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</si>
  <si>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</si>
  <si>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</si>
  <si>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</si>
  <si>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</si>
  <si>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</si>
  <si>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</si>
  <si>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</si>
  <si>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</si>
  <si>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</si>
  <si>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</si>
  <si>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</si>
  <si>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</si>
  <si>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</si>
  <si>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</si>
  <si>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</si>
  <si>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</si>
  <si>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</si>
  <si>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</si>
  <si>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</si>
  <si>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</si>
  <si>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</si>
  <si>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</si>
  <si>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</si>
  <si>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</si>
  <si>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</si>
  <si>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</si>
  <si>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</si>
  <si>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</si>
  <si>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</si>
  <si>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</si>
  <si>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</si>
  <si>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</si>
  <si>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</si>
  <si>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</si>
  <si>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</si>
  <si>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</si>
  <si>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</si>
  <si>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</si>
  <si>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</si>
  <si>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</si>
  <si>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</si>
  <si>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</si>
  <si>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</si>
  <si>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</si>
  <si>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</si>
  <si>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</si>
  <si>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</si>
  <si>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</si>
  <si>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</si>
  <si>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</si>
  <si>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</si>
  <si>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</si>
  <si>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</si>
  <si>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</si>
  <si>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</si>
  <si>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</si>
  <si>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</si>
  <si>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</si>
  <si>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</si>
  <si>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</si>
  <si>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</si>
  <si>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</si>
  <si>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</si>
  <si>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</si>
  <si>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</si>
  <si>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</si>
  <si>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</si>
  <si>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</si>
  <si>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</si>
  <si>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</si>
  <si>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</si>
  <si>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</si>
  <si>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</si>
  <si>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</si>
  <si>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</si>
  <si>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</si>
  <si>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</si>
  <si>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</si>
  <si>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</si>
  <si>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</si>
  <si>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</si>
  <si>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</si>
  <si>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</si>
  <si>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</si>
  <si>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</si>
  <si>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</si>
  <si>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</si>
  <si>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</si>
  <si>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</si>
  <si>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</si>
  <si>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</si>
  <si>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</si>
  <si>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</si>
  <si>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</si>
  <si>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</si>
  <si>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</si>
  <si>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</si>
  <si>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</si>
  <si>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</si>
  <si>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</si>
  <si>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</si>
  <si>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</si>
  <si>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</si>
  <si>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</si>
  <si>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</si>
  <si>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</si>
  <si>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</si>
  <si>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</si>
  <si>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</si>
  <si>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</si>
  <si>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</si>
  <si>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</si>
  <si>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</si>
  <si>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</si>
  <si>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</si>
  <si>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</si>
  <si>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</si>
  <si>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</si>
  <si>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</si>
  <si>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</si>
  <si>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</si>
  <si>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</si>
  <si>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</si>
  <si>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</si>
  <si>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</si>
  <si>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</si>
  <si>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</si>
  <si>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</si>
  <si>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</si>
  <si>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</si>
  <si>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</si>
  <si>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</si>
  <si>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</si>
  <si>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</si>
  <si>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</si>
  <si>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</si>
  <si>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</si>
  <si>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</si>
  <si>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</si>
  <si>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</si>
  <si>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</si>
  <si>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</si>
  <si>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</si>
  <si>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</si>
  <si>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</si>
  <si>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</si>
  <si>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</si>
  <si>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</si>
  <si>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</si>
  <si>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</si>
  <si>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</si>
  <si>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</si>
  <si>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</si>
  <si>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</si>
  <si>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</si>
  <si>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</si>
  <si>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</si>
  <si>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</si>
  <si>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</si>
  <si>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</si>
  <si>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</si>
  <si>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</si>
  <si>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</si>
  <si>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</si>
  <si>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</si>
  <si>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</si>
  <si>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</si>
  <si>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</si>
  <si>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</si>
  <si>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</si>
  <si>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</si>
  <si>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</si>
  <si>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</si>
  <si>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</si>
  <si>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</si>
  <si>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</si>
  <si>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</si>
  <si>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</si>
  <si>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</si>
  <si>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</si>
  <si>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</si>
  <si>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</si>
  <si>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</si>
  <si>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</si>
  <si>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</si>
  <si>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</si>
  <si>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</si>
  <si>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</si>
  <si>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</si>
  <si>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</si>
  <si>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</si>
  <si>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</si>
  <si>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</si>
  <si>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</si>
  <si>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</si>
  <si>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</si>
  <si>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</si>
  <si>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</si>
  <si>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</si>
  <si>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</si>
  <si>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</si>
  <si>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</si>
  <si>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</si>
  <si>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</si>
  <si>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</si>
  <si>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</si>
  <si>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</si>
  <si>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</si>
  <si>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</si>
  <si>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</si>
  <si>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</si>
  <si>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</si>
  <si>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</si>
  <si>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</si>
  <si>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</si>
  <si>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</si>
  <si>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</si>
  <si>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</si>
  <si>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</si>
  <si>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</si>
  <si>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</si>
  <si>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</si>
  <si>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</si>
  <si>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</si>
  <si>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</si>
  <si>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</si>
  <si>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</si>
  <si>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</si>
  <si>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</si>
  <si>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</si>
  <si>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</si>
  <si>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</si>
  <si>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</si>
  <si>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</si>
  <si>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</si>
  <si>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</si>
  <si>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</si>
  <si>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</si>
  <si>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</si>
  <si>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</si>
  <si>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</si>
  <si>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</si>
  <si>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</si>
  <si>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</si>
  <si>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</si>
  <si>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</si>
  <si>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</si>
  <si>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</si>
  <si>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</si>
  <si>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</si>
  <si>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</si>
  <si>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</si>
  <si>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</si>
  <si>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</si>
  <si>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</si>
  <si>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</si>
  <si>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</si>
  <si>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</si>
  <si>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</si>
  <si>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</si>
  <si>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</si>
  <si>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</si>
  <si>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</si>
  <si>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</si>
  <si>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</si>
  <si>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</si>
  <si>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</si>
  <si>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</si>
  <si>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</si>
  <si>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</si>
  <si>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</si>
  <si>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</si>
  <si>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</si>
  <si>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</si>
  <si>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</si>
  <si>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</si>
  <si>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</si>
  <si>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</si>
  <si>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</si>
  <si>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</si>
  <si>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</si>
  <si>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</si>
  <si>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</si>
  <si>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</si>
  <si>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</si>
  <si>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</si>
  <si>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</si>
  <si>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</si>
  <si>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</si>
  <si>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</si>
  <si>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</si>
  <si>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</si>
  <si>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</si>
  <si>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</si>
  <si>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</si>
  <si>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</si>
  <si>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</si>
  <si>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</si>
  <si>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</si>
  <si>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</si>
  <si>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</si>
  <si>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</si>
  <si>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</si>
  <si>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</si>
  <si>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</si>
  <si>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</si>
  <si>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</si>
  <si>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</si>
  <si>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</si>
  <si>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</si>
  <si>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</si>
  <si>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</si>
  <si>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</si>
  <si>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</si>
  <si>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</si>
  <si>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</si>
  <si>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</si>
  <si>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</si>
  <si>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</si>
  <si>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</si>
  <si>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</si>
  <si>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</si>
  <si>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</si>
  <si>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</si>
  <si>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</si>
  <si>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</si>
  <si>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</si>
  <si>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</si>
  <si>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</si>
  <si>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</si>
  <si>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</si>
  <si>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</si>
  <si>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</si>
  <si>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</si>
  <si>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</si>
  <si>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</si>
  <si>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</si>
  <si>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</si>
  <si>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</si>
  <si>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</si>
  <si>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</si>
  <si>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</si>
  <si>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</si>
  <si>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</si>
  <si>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</si>
  <si>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</si>
  <si>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</si>
  <si>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</si>
  <si>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</si>
  <si>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</si>
  <si>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</si>
  <si>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</si>
  <si>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</si>
  <si>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</si>
  <si>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</si>
  <si>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</si>
  <si>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</si>
  <si>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</si>
  <si>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</si>
  <si>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</si>
  <si>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</si>
  <si>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</si>
  <si>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</si>
  <si>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</si>
  <si>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</si>
  <si>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</si>
  <si>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</si>
  <si>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</si>
  <si>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</si>
  <si>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</si>
  <si>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</si>
  <si>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</si>
  <si>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</si>
  <si>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</si>
  <si>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</si>
  <si>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</si>
  <si>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</si>
  <si>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</si>
  <si>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</si>
  <si>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</si>
  <si>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</si>
  <si>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</si>
  <si>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</si>
  <si>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</si>
  <si>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</si>
  <si>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</si>
  <si>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</si>
  <si>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</si>
  <si>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</si>
  <si>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</si>
  <si>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</si>
  <si>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</si>
  <si>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</si>
  <si>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</si>
  <si>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</si>
  <si>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</si>
  <si>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</si>
  <si>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</si>
  <si>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</si>
  <si>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</si>
  <si>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</si>
  <si>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</si>
  <si>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</si>
  <si>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</si>
  <si>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</si>
  <si>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</si>
  <si>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</si>
  <si>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</si>
  <si>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</si>
  <si>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</si>
  <si>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</si>
  <si>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</si>
  <si>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</si>
  <si>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</si>
  <si>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</si>
  <si>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</si>
  <si>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</si>
  <si>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</si>
  <si>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</si>
  <si>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</si>
  <si>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</si>
  <si>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</si>
  <si>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</si>
  <si>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</si>
  <si>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</si>
  <si>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</si>
  <si>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</si>
  <si>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</si>
  <si>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</si>
  <si>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</si>
  <si>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</si>
  <si>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</si>
  <si>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</si>
  <si>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</si>
  <si>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</si>
  <si>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</si>
  <si>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</si>
  <si>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</si>
  <si>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</si>
  <si>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</si>
  <si>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</si>
  <si>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</si>
  <si>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</si>
  <si>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</si>
  <si>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</si>
  <si>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</si>
  <si>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</si>
  <si>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</si>
  <si>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</si>
  <si>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</si>
  <si>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</si>
  <si>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</si>
  <si>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</si>
  <si>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</si>
  <si>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</si>
  <si>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</si>
  <si>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</si>
  <si>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</si>
  <si>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</si>
  <si>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</si>
  <si>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</si>
  <si>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</si>
  <si>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</si>
  <si>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</si>
  <si>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</si>
  <si>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</si>
  <si>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</si>
  <si>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</si>
  <si>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</si>
  <si>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</si>
  <si>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</si>
  <si>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</si>
  <si>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</si>
  <si>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</si>
  <si>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</si>
  <si>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</si>
  <si>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</si>
  <si>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</si>
  <si>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</si>
  <si>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</si>
  <si>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</si>
  <si>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</si>
  <si>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</si>
  <si>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</si>
  <si>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</si>
  <si>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</si>
  <si>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</si>
  <si>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</si>
  <si>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</si>
  <si>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</si>
  <si>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</si>
  <si>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</si>
  <si>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</si>
  <si>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</si>
  <si>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</si>
  <si>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</si>
  <si>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</si>
  <si>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</si>
  <si>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</si>
  <si>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</si>
  <si>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</si>
  <si>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</si>
  <si>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</si>
  <si>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</si>
  <si>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</si>
  <si>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</si>
  <si>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</si>
  <si>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</si>
  <si>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</si>
  <si>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</si>
  <si>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</si>
  <si>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</si>
  <si>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</si>
  <si>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</si>
  <si>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</si>
  <si>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</si>
  <si>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</si>
  <si>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</si>
  <si>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</si>
  <si>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</si>
  <si>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</si>
  <si>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</si>
  <si>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</si>
  <si>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</si>
  <si>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</si>
  <si>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</si>
  <si>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</si>
  <si>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</si>
  <si>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</si>
  <si>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</si>
  <si>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</si>
  <si>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</si>
  <si>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</si>
  <si>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</si>
  <si>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</si>
  <si>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</si>
  <si>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</si>
  <si>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</si>
  <si>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</si>
  <si>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</si>
  <si>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</si>
  <si>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</si>
  <si>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</si>
  <si>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</si>
  <si>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</si>
  <si>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</si>
  <si>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</si>
  <si>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</si>
  <si>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</si>
  <si>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</si>
  <si>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</si>
  <si>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</si>
  <si>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</si>
  <si>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</si>
  <si>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</si>
  <si>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</si>
  <si>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</si>
  <si>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</si>
  <si>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</si>
  <si>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</si>
  <si>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</si>
  <si>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</si>
  <si>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</si>
  <si>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</si>
  <si>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</si>
  <si>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</si>
  <si>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</si>
  <si>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</si>
  <si>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</si>
  <si>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</si>
  <si>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</si>
  <si>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</si>
  <si>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</si>
  <si>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</si>
  <si>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</si>
  <si>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</si>
  <si>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</si>
  <si>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</si>
  <si>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</si>
  <si>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</si>
  <si>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</si>
  <si>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</si>
  <si>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</si>
  <si>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</si>
  <si>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</si>
  <si>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</si>
  <si>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</si>
  <si>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</si>
  <si>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</si>
  <si>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</si>
  <si>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</si>
  <si>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</si>
  <si>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</si>
  <si>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</si>
  <si>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</si>
  <si>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</si>
  <si>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</si>
  <si>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</si>
  <si>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</si>
  <si>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</si>
  <si>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</si>
  <si>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</si>
  <si>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</si>
  <si>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</si>
  <si>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</si>
  <si>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</si>
  <si>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</si>
  <si>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</si>
  <si>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</si>
  <si>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</si>
  <si>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</si>
  <si>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</si>
  <si>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</si>
  <si>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</si>
  <si>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</si>
  <si>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</si>
  <si>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</si>
  <si>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</si>
  <si>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</si>
  <si>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</si>
  <si>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</si>
  <si>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</si>
  <si>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</si>
  <si>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</si>
  <si>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</si>
  <si>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</si>
  <si>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</si>
  <si>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</si>
  <si>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</si>
  <si>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</si>
  <si>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</si>
  <si>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</si>
  <si>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</si>
  <si>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</si>
  <si>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</si>
  <si>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</si>
  <si>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</si>
  <si>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</si>
  <si>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</si>
  <si>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</si>
  <si>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</si>
  <si>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</si>
  <si>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</si>
  <si>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</si>
  <si>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</si>
  <si>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</si>
  <si>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</si>
  <si>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</si>
  <si>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</si>
  <si>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</si>
  <si>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</si>
  <si>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</si>
  <si>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</si>
  <si>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</si>
  <si>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</si>
  <si>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</si>
  <si>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</si>
  <si>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</si>
  <si>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</si>
  <si>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</si>
  <si>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</si>
  <si>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</si>
  <si>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</si>
  <si>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</si>
  <si>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</si>
  <si>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</si>
  <si>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</si>
  <si>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</si>
  <si>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</si>
  <si>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</si>
  <si>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</si>
  <si>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</si>
  <si>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</si>
  <si>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</si>
  <si>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</si>
  <si>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</si>
  <si>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</si>
  <si>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</si>
  <si>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</si>
  <si>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</si>
  <si>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</si>
  <si>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</si>
  <si>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</si>
  <si>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</si>
  <si>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</si>
  <si>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</si>
  <si>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</si>
  <si>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</si>
  <si>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</si>
  <si>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</si>
  <si>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</si>
  <si>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</si>
  <si>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</si>
  <si>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</si>
  <si>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</si>
  <si>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</si>
  <si>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</si>
  <si>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</si>
  <si>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</si>
  <si>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</si>
  <si>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</si>
  <si>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</si>
  <si>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</si>
  <si>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</si>
  <si>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</si>
  <si>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</si>
  <si>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</si>
  <si>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</si>
  <si>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</si>
  <si>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</si>
  <si>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</si>
  <si>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</si>
  <si>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</si>
  <si>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</si>
  <si>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</si>
  <si>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</si>
  <si>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</si>
  <si>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</si>
  <si>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</si>
  <si>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</si>
  <si>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</si>
  <si>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</si>
  <si>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</si>
  <si>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</si>
  <si>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</si>
  <si>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</si>
  <si>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</si>
  <si>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</si>
  <si>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</si>
  <si>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</si>
  <si>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</si>
  <si>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</si>
  <si>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</si>
  <si>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</si>
  <si>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</si>
  <si>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</si>
  <si>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</si>
  <si>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</si>
  <si>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</si>
  <si>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</si>
  <si>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</si>
  <si>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</si>
  <si>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</si>
  <si>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</si>
  <si>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</si>
  <si>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</si>
  <si>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</si>
  <si>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</si>
  <si>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</si>
  <si>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</si>
  <si>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</si>
  <si>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</si>
  <si>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</si>
  <si>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</si>
  <si>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</si>
  <si>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</si>
  <si>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</si>
  <si>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</si>
  <si>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</si>
  <si>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</si>
  <si>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</si>
  <si>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</si>
  <si>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</si>
  <si>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</si>
  <si>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</si>
  <si>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</si>
  <si>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</si>
  <si>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</si>
  <si>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</si>
  <si>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</si>
  <si>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</si>
  <si>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</si>
  <si>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</si>
  <si>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</si>
  <si>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</si>
  <si>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</si>
  <si>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</si>
  <si>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</si>
  <si>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</si>
  <si>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</si>
  <si>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</si>
  <si>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</si>
  <si>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</si>
  <si>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</si>
  <si>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</si>
  <si>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</si>
  <si>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</si>
  <si>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</si>
  <si>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</si>
  <si>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</si>
  <si>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</si>
  <si>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</si>
  <si>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</si>
  <si>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</si>
  <si>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</si>
  <si>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</si>
  <si>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</si>
  <si>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</si>
  <si>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</si>
  <si>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</si>
  <si>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</si>
  <si>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</si>
  <si>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</si>
  <si>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</si>
  <si>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</si>
  <si>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</si>
  <si>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</si>
  <si>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</si>
  <si>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</si>
  <si>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</si>
  <si>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</si>
  <si>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</si>
  <si>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</si>
  <si>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</si>
  <si>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</si>
  <si>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</si>
  <si>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</si>
  <si>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</si>
  <si>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</si>
  <si>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</si>
  <si>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</si>
  <si>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</si>
  <si>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</si>
  <si>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</si>
  <si>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</si>
  <si>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</si>
  <si>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</si>
  <si>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</si>
  <si>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</si>
  <si>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</si>
  <si>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</si>
  <si>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</si>
  <si>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</si>
  <si>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</si>
  <si>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</si>
  <si>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</si>
  <si>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</si>
  <si>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</si>
  <si>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</si>
  <si>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</si>
  <si>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</si>
  <si>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</si>
  <si>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</si>
  <si>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</si>
  <si>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</si>
  <si>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</si>
  <si>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</si>
  <si>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</si>
  <si>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</si>
  <si>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</si>
  <si>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</si>
  <si>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</si>
  <si>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</si>
  <si>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</si>
  <si>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</si>
  <si>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</si>
  <si>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</si>
  <si>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</si>
  <si>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</si>
  <si>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</si>
  <si>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</si>
  <si>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</si>
  <si>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</si>
  <si>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</si>
  <si>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</si>
  <si>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</si>
  <si>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</si>
  <si>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</si>
  <si>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</si>
  <si>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</si>
  <si>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</si>
  <si>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</si>
  <si>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</si>
  <si>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</si>
  <si>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</si>
  <si>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</si>
  <si>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</si>
  <si>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</si>
  <si>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</si>
  <si>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</si>
  <si>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</si>
  <si>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</si>
  <si>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</si>
  <si>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</si>
  <si>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</si>
  <si>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</si>
  <si>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</si>
  <si>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</si>
  <si>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</si>
  <si>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</si>
  <si>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</si>
  <si>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</si>
  <si>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</si>
  <si>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</si>
  <si>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</si>
  <si>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</si>
  <si>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</si>
  <si>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</si>
  <si>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</si>
  <si>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</si>
  <si>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</si>
  <si>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</si>
  <si>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</si>
  <si>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</si>
  <si>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</si>
  <si>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</si>
  <si>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</si>
  <si>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</si>
  <si>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</si>
  <si>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</si>
  <si>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</si>
  <si>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</si>
  <si>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</si>
  <si>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</si>
  <si>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</si>
  <si>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</si>
  <si>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</si>
  <si>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</si>
  <si>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</si>
  <si>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</si>
  <si>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</si>
  <si>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</si>
  <si>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</si>
  <si>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</si>
  <si>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</si>
  <si>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</si>
  <si>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</si>
  <si>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</si>
  <si>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</si>
  <si>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</si>
  <si>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</si>
  <si>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</si>
  <si>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</si>
  <si>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</si>
  <si>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</si>
  <si>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</si>
  <si>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</si>
  <si>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</si>
  <si>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</si>
  <si>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</si>
  <si>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</si>
  <si>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</si>
  <si>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</si>
  <si>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</si>
  <si>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</si>
  <si>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</si>
  <si>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</si>
  <si>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</si>
  <si>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</si>
  <si>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</si>
  <si>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</si>
  <si>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</si>
  <si>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</si>
  <si>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</si>
  <si>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</si>
  <si>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</si>
  <si>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</si>
  <si>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</si>
  <si>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</si>
  <si>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</si>
  <si>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</si>
  <si>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</si>
  <si>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</si>
  <si>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</si>
  <si>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</si>
  <si>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</si>
  <si>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</si>
  <si>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</si>
  <si>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</si>
  <si>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</si>
  <si>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</si>
  <si>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</si>
  <si>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</si>
  <si>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</si>
  <si>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</si>
  <si>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</si>
  <si>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</si>
  <si>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</si>
  <si>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</si>
  <si>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</si>
  <si>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</si>
  <si>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</si>
  <si>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</si>
  <si>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</si>
  <si>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</si>
  <si>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</si>
  <si>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</si>
  <si>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</si>
  <si>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</si>
  <si>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</si>
  <si>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</si>
  <si>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</si>
  <si>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</si>
  <si>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</si>
  <si>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</si>
  <si>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</si>
  <si>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</si>
  <si>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</si>
  <si>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</si>
  <si>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</si>
  <si>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</si>
  <si>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</si>
  <si>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</si>
  <si>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</si>
  <si>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</si>
  <si>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</si>
  <si>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</si>
  <si>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</si>
  <si>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</si>
  <si>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</si>
  <si>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</si>
  <si>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</si>
  <si>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</si>
  <si>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</si>
  <si>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</si>
  <si>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</si>
  <si>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</si>
  <si>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</si>
  <si>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</si>
  <si>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</si>
  <si>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</si>
  <si>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</si>
  <si>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</si>
  <si>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</si>
  <si>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</si>
  <si>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</si>
  <si>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</si>
  <si>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</si>
  <si>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</si>
  <si>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</si>
  <si>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</si>
  <si>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</si>
  <si>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</si>
  <si>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</si>
  <si>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</si>
  <si>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</si>
  <si>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</si>
  <si>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</si>
  <si>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</si>
  <si>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</si>
  <si>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</si>
  <si>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</si>
  <si>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</si>
  <si>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</si>
  <si>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</si>
  <si>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</si>
  <si>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</si>
  <si>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</si>
  <si>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</si>
  <si>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</si>
  <si>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</si>
  <si>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</si>
  <si>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</si>
  <si>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</si>
  <si>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</si>
  <si>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</si>
  <si>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</si>
  <si>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</si>
  <si>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</si>
  <si>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</si>
  <si>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</si>
  <si>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</si>
  <si>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</si>
  <si>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</si>
  <si>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</si>
  <si>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</si>
  <si>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</si>
  <si>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</si>
  <si>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</si>
  <si>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</si>
  <si>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</si>
  <si>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</si>
  <si>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</si>
  <si>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</si>
  <si>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</si>
  <si>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</si>
  <si>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</si>
  <si>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</si>
  <si>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</si>
  <si>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</si>
  <si>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</si>
  <si>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</si>
  <si>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</si>
  <si>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</si>
  <si>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</si>
  <si>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</si>
  <si>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</si>
  <si>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</si>
  <si>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</si>
  <si>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</si>
  <si>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</si>
  <si>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</si>
  <si>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</si>
  <si>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</si>
  <si>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</si>
  <si>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</si>
  <si>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</si>
  <si>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</si>
  <si>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</si>
  <si>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</si>
  <si>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</si>
  <si>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</si>
  <si>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</si>
  <si>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</si>
  <si>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</si>
  <si>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</si>
  <si>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</si>
  <si>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</si>
  <si>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</si>
  <si>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</si>
  <si>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</si>
  <si>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</si>
  <si>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</si>
  <si>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</si>
  <si>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</si>
  <si>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</si>
  <si>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</si>
  <si>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</si>
  <si>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</si>
  <si>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</si>
  <si>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</si>
  <si>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</si>
  <si>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</si>
  <si>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</si>
  <si>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</si>
  <si>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</si>
  <si>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</si>
  <si>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</si>
  <si>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</si>
  <si>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</si>
  <si>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</si>
  <si>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</si>
  <si>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</si>
  <si>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</si>
  <si>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</si>
  <si>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</si>
  <si>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</si>
  <si>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</si>
  <si>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</si>
  <si>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</si>
  <si>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</si>
  <si>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</si>
  <si>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</si>
  <si>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</si>
  <si>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</si>
  <si>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</si>
  <si>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</si>
  <si>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</si>
  <si>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</si>
  <si>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</si>
  <si>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</si>
  <si>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</si>
  <si>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</si>
  <si>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</si>
  <si>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</si>
  <si>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</si>
  <si>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</si>
  <si>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</si>
  <si>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</si>
  <si>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</si>
  <si>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</si>
  <si>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</si>
  <si>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</si>
  <si>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</si>
  <si>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</si>
  <si>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</si>
  <si>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</si>
  <si>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</si>
  <si>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</si>
  <si>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</si>
  <si>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</si>
  <si>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</si>
  <si>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</si>
  <si>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</si>
  <si>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</si>
  <si>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</si>
  <si>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</si>
  <si>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</si>
  <si>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</si>
  <si>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</si>
  <si>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</si>
  <si>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</si>
  <si>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</si>
  <si>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</si>
  <si>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</si>
  <si>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</si>
  <si>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</si>
  <si>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</si>
  <si>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</si>
  <si>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</si>
  <si>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</si>
  <si>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</si>
  <si>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</si>
  <si>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</si>
  <si>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</si>
  <si>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</si>
  <si>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</si>
  <si>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</si>
  <si>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</si>
  <si>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</si>
  <si>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</si>
  <si>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</si>
  <si>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</si>
  <si>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</si>
  <si>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</si>
  <si>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</si>
  <si>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</si>
  <si>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</si>
  <si>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</si>
  <si>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</si>
  <si>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</si>
  <si>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</si>
  <si>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</si>
  <si>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</si>
  <si>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</si>
  <si>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</si>
  <si>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</si>
  <si>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</si>
  <si>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</si>
  <si>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</si>
  <si>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</si>
  <si>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</si>
  <si>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</si>
  <si>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</si>
  <si>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</si>
  <si>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</si>
  <si>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</si>
  <si>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</si>
  <si>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</si>
  <si>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</si>
  <si>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</si>
  <si>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</si>
  <si>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</si>
  <si>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</si>
  <si>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</si>
  <si>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</si>
  <si>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</si>
  <si>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</si>
  <si>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</si>
  <si>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</si>
  <si>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</si>
  <si>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</si>
  <si>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</si>
  <si>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</si>
  <si>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</si>
  <si>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</si>
  <si>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</si>
  <si>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</si>
  <si>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</si>
  <si>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</si>
  <si>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</si>
  <si>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</si>
  <si>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</si>
  <si>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</si>
  <si>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</si>
  <si>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</si>
  <si>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</si>
  <si>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</si>
  <si>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</si>
  <si>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</si>
  <si>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</si>
  <si>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</si>
  <si>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</si>
  <si>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</si>
  <si>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</si>
  <si>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</si>
  <si>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</si>
  <si>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</si>
  <si>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</si>
  <si>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</si>
  <si>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</si>
  <si>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</si>
  <si>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</si>
  <si>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</si>
  <si>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</si>
  <si>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</si>
  <si>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</si>
  <si>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</si>
  <si>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</si>
  <si>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</si>
  <si>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</si>
  <si>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</si>
  <si>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</si>
  <si>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</si>
  <si>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</si>
  <si>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</si>
  <si>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</si>
  <si>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</si>
  <si>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</si>
  <si>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</si>
  <si>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</si>
  <si>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</si>
  <si>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</si>
  <si>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</si>
  <si>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</si>
  <si>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</si>
  <si>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</si>
  <si>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</si>
  <si>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</si>
  <si>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</si>
  <si>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</si>
  <si>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</si>
  <si>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</si>
  <si>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</si>
  <si>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</si>
  <si>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</si>
  <si>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</si>
  <si>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</si>
  <si>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</si>
  <si>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</si>
  <si>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</si>
  <si>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</si>
  <si>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</si>
  <si>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</si>
  <si>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</si>
  <si>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</si>
  <si>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</si>
  <si>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</si>
  <si>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</si>
  <si>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</si>
  <si>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</si>
  <si>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</si>
  <si>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</si>
  <si>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</si>
  <si>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</si>
  <si>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</si>
  <si>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</si>
  <si>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</si>
  <si>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</si>
  <si>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</si>
  <si>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</si>
  <si>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</si>
  <si>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</si>
  <si>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</si>
  <si>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</si>
  <si>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</si>
  <si>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</si>
  <si>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</si>
  <si>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</si>
  <si>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</si>
  <si>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</si>
  <si>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</si>
  <si>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</si>
  <si>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</si>
  <si>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</si>
  <si>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</si>
  <si>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</si>
  <si>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</si>
  <si>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</si>
  <si>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</si>
  <si>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</si>
  <si>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</si>
  <si>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</si>
  <si>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</si>
  <si>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</si>
  <si>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</si>
  <si>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</si>
  <si>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</si>
  <si>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</si>
  <si>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</si>
  <si>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</si>
  <si>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</si>
  <si>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</si>
  <si>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</si>
  <si>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</si>
  <si>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</si>
  <si>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</si>
  <si>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</si>
  <si>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</si>
  <si>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</si>
  <si>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</si>
  <si>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</si>
  <si>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</si>
  <si>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</si>
  <si>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</si>
  <si>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</si>
  <si>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</si>
  <si>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</si>
  <si>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</si>
  <si>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</si>
  <si>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</si>
  <si>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</si>
  <si>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</si>
  <si>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</si>
  <si>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</si>
  <si>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</si>
  <si>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</si>
  <si>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</si>
  <si>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</si>
  <si>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</si>
  <si>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</si>
  <si>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</si>
  <si>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</si>
  <si>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</si>
  <si>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</si>
  <si>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</si>
  <si>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</si>
  <si>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</si>
  <si>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</si>
  <si>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</si>
  <si>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</si>
  <si>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</si>
  <si>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</si>
  <si>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</si>
  <si>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</si>
  <si>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</si>
  <si>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</si>
  <si>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</si>
  <si>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</si>
  <si>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</si>
  <si>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</si>
  <si>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</si>
  <si>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</si>
  <si>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</si>
  <si>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</si>
  <si>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</si>
  <si>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</si>
  <si>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</si>
  <si>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</si>
  <si>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</si>
  <si>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</si>
  <si>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</si>
  <si>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</si>
  <si>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</si>
  <si>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</si>
  <si>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</si>
  <si>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</si>
  <si>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</si>
  <si>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</si>
  <si>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</si>
  <si>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</si>
  <si>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</si>
  <si>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</si>
  <si>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</si>
  <si>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</si>
  <si>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</si>
  <si>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</si>
  <si>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</si>
  <si>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</si>
  <si>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</si>
  <si>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</si>
  <si>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</si>
  <si>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</si>
  <si>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</si>
  <si>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</si>
  <si>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</si>
  <si>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</si>
  <si>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</si>
  <si>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</si>
  <si>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</si>
  <si>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</si>
  <si>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</si>
  <si>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</si>
  <si>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</si>
  <si>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</si>
  <si>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</si>
  <si>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</si>
  <si>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</si>
  <si>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</si>
  <si>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</si>
  <si>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</si>
  <si>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</si>
  <si>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</si>
  <si>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</si>
  <si>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</si>
  <si>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</si>
  <si>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</si>
  <si>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</si>
  <si>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</si>
  <si>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</si>
  <si>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</si>
  <si>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</si>
  <si>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</si>
  <si>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</si>
  <si>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</si>
  <si>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</si>
  <si>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</si>
  <si>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</si>
  <si>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</si>
  <si>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</si>
  <si>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</si>
  <si>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</si>
  <si>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</si>
  <si>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</si>
  <si>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</si>
  <si>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</si>
  <si>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</si>
  <si>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</si>
  <si>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</si>
  <si>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</si>
  <si>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</si>
  <si>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</si>
  <si>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</si>
  <si>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</si>
  <si>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</si>
  <si>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</si>
  <si>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</si>
  <si>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</si>
  <si>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</si>
  <si>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</si>
  <si>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</si>
  <si>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</si>
  <si>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</si>
  <si>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</si>
  <si>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</si>
  <si>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</si>
  <si>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</si>
  <si>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</si>
  <si>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</si>
  <si>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</si>
  <si>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</si>
  <si>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</si>
  <si>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</si>
  <si>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</si>
  <si>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</si>
  <si>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</si>
  <si>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</si>
  <si>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</si>
  <si>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</si>
  <si>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</si>
  <si>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</si>
  <si>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</si>
  <si>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</si>
  <si>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</si>
  <si>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</si>
  <si>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</si>
  <si>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</si>
  <si>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</si>
  <si>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</si>
  <si>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</si>
  <si>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</si>
  <si>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</si>
  <si>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</si>
  <si>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</si>
  <si>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</si>
  <si>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</si>
  <si>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</si>
  <si>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</si>
  <si>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</si>
  <si>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</si>
  <si>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</si>
  <si>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</si>
  <si>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</si>
  <si>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</si>
  <si>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</si>
  <si>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</si>
  <si>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</si>
  <si>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</si>
  <si>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</si>
  <si>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</si>
  <si>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</si>
  <si>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</si>
  <si>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</si>
  <si>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</si>
  <si>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</si>
  <si>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</si>
  <si>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</si>
  <si>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</si>
  <si>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</si>
  <si>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</si>
  <si>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</si>
  <si>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</si>
  <si>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</si>
  <si>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</si>
  <si>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</si>
  <si>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</si>
  <si>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</si>
  <si>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</si>
  <si>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</si>
  <si>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</si>
  <si>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</si>
  <si>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</si>
  <si>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</si>
  <si>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</si>
  <si>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</si>
  <si>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</si>
  <si>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</si>
  <si>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</si>
  <si>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</si>
  <si>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</si>
  <si>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</si>
  <si>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</si>
  <si>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</si>
  <si>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</si>
  <si>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</si>
  <si>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</si>
  <si>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</si>
  <si>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</si>
  <si>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</si>
  <si>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</si>
  <si>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</si>
  <si>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</si>
  <si>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</si>
  <si>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</si>
  <si>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</si>
  <si>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</si>
  <si>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</si>
  <si>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</si>
  <si>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</si>
  <si>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</si>
  <si>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</si>
  <si>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</si>
  <si>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</si>
  <si>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</si>
  <si>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</si>
  <si>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</si>
  <si>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</si>
  <si>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</si>
  <si>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</si>
  <si>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</si>
  <si>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</si>
  <si>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</si>
  <si>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</si>
  <si>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</si>
  <si>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</si>
  <si>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</si>
  <si>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</si>
  <si>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</si>
  <si>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</si>
  <si>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</si>
  <si>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</si>
  <si>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</si>
  <si>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</si>
  <si>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</si>
  <si>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</si>
  <si>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</si>
  <si>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</si>
  <si>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</si>
  <si>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</si>
  <si>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</si>
  <si>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</si>
  <si>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</si>
  <si>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</si>
  <si>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</si>
  <si>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</si>
  <si>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</si>
  <si>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</si>
  <si>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</si>
  <si>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</si>
  <si>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</si>
  <si>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</si>
  <si>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</si>
  <si>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</si>
  <si>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</si>
  <si>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</si>
  <si>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</si>
  <si>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</si>
  <si>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</si>
  <si>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</si>
  <si>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</si>
  <si>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</si>
  <si>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</si>
  <si>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</si>
  <si>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</si>
  <si>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</si>
  <si>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</si>
  <si>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</si>
  <si>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</si>
  <si>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</si>
  <si>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</si>
  <si>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</si>
  <si>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</si>
  <si>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</si>
  <si>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</si>
  <si>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</si>
  <si>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</si>
  <si>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</si>
  <si>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</si>
  <si>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</si>
  <si>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</si>
  <si>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</si>
  <si>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</si>
  <si>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</si>
  <si>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</si>
  <si>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</si>
  <si>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</si>
  <si>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</si>
  <si>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</si>
  <si>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</si>
  <si>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</si>
  <si>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</si>
  <si>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</si>
  <si>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</si>
  <si>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</si>
  <si>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</si>
  <si>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</si>
  <si>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</si>
  <si>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</si>
  <si>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</si>
  <si>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</si>
  <si>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</si>
  <si>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</si>
  <si>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</si>
  <si>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</si>
  <si>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</si>
  <si>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</si>
  <si>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</si>
  <si>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</si>
  <si>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</si>
  <si>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</si>
  <si>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</si>
  <si>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</si>
  <si>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</si>
  <si>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</si>
  <si>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</si>
  <si>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</si>
  <si>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</si>
  <si>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</si>
  <si>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</si>
  <si>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</si>
  <si>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</si>
  <si>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</si>
  <si>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</si>
  <si>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</si>
  <si>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</si>
  <si>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</si>
  <si>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</si>
  <si>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</si>
  <si>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</si>
  <si>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</si>
  <si>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</si>
  <si>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</si>
  <si>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</si>
  <si>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</si>
  <si>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</si>
  <si>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</si>
  <si>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</si>
  <si>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</si>
  <si>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</si>
  <si>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</si>
  <si>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</si>
  <si>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</si>
  <si>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</si>
  <si>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</si>
  <si>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</si>
  <si>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</si>
  <si>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</si>
  <si>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</si>
  <si>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</si>
  <si>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</si>
  <si>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</si>
  <si>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</si>
  <si>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</si>
  <si>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</si>
  <si>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</si>
  <si>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</si>
  <si>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</si>
  <si>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</si>
  <si>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</si>
  <si>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</si>
  <si>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</si>
  <si>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</si>
  <si>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</si>
  <si>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</si>
  <si>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</si>
  <si>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</si>
  <si>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</si>
  <si>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</si>
  <si>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</si>
  <si>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</si>
  <si>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</si>
  <si>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</si>
  <si>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</si>
  <si>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</si>
  <si>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</si>
  <si>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</si>
  <si>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</si>
  <si>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</si>
  <si>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</si>
  <si>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</si>
  <si>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</si>
  <si>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</si>
  <si>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</si>
  <si>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</si>
  <si>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</si>
  <si>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</si>
  <si>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</si>
  <si>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</si>
  <si>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</si>
  <si>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</si>
  <si>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</si>
  <si>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</si>
  <si>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</si>
  <si>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</si>
  <si>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</si>
  <si>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</si>
  <si>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</si>
  <si>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</si>
  <si>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</si>
  <si>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</si>
  <si>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</si>
  <si>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</si>
  <si>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</si>
  <si>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</si>
  <si>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</si>
  <si>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</si>
  <si>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</si>
  <si>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</si>
  <si>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</si>
  <si>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</si>
  <si>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</si>
  <si>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</si>
  <si>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</si>
  <si>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</si>
  <si>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</si>
  <si>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</si>
  <si>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</si>
  <si>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</si>
  <si>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</si>
  <si>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</si>
  <si>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</si>
  <si>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</si>
  <si>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</si>
  <si>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</si>
  <si>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</si>
  <si>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</si>
  <si>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</si>
  <si>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</si>
  <si>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</si>
  <si>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</si>
  <si>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</si>
  <si>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</si>
  <si>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</si>
  <si>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</si>
  <si>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</si>
  <si>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</si>
  <si>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</si>
  <si>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</si>
  <si>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</si>
  <si>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</si>
  <si>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</si>
  <si>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</si>
  <si>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</si>
  <si>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</si>
  <si>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</si>
  <si>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</si>
  <si>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</si>
  <si>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</si>
  <si>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</si>
  <si>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</si>
  <si>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</si>
  <si>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</si>
  <si>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</si>
  <si>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</si>
  <si>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</si>
  <si>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</si>
  <si>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</si>
  <si>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</si>
  <si>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</si>
  <si>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</si>
  <si>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</si>
  <si>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</si>
  <si>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</si>
  <si>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</si>
  <si>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</si>
  <si>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</si>
  <si>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</si>
  <si>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</si>
  <si>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</si>
  <si>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</si>
  <si>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</si>
  <si>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</si>
  <si>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</si>
  <si>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</si>
  <si>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</si>
  <si>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</si>
  <si>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</si>
  <si>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</si>
  <si>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</si>
  <si>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</si>
  <si>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</si>
  <si>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</si>
  <si>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</si>
  <si>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</si>
  <si>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</si>
  <si>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</si>
  <si>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</si>
  <si>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</si>
  <si>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</si>
  <si>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</si>
  <si>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</si>
  <si>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</si>
  <si>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</si>
  <si>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</si>
  <si>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</si>
  <si>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</si>
  <si>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</si>
  <si>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</si>
  <si>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</si>
  <si>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</si>
  <si>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</si>
  <si>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</si>
  <si>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</si>
  <si>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</si>
  <si>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</si>
  <si>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</si>
  <si>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</si>
  <si>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</si>
  <si>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</si>
  <si>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</si>
  <si>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</si>
  <si>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</si>
  <si>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</si>
  <si>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</si>
  <si>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</si>
  <si>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</si>
  <si>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</si>
  <si>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</si>
  <si>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</si>
  <si>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</si>
  <si>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</si>
  <si>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</si>
  <si>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</si>
  <si>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</si>
  <si>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</si>
  <si>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</si>
  <si>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</si>
  <si>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</si>
  <si>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</si>
  <si>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</si>
  <si>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</si>
  <si>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</si>
  <si>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</si>
  <si>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</si>
  <si>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</si>
  <si>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</si>
  <si>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</si>
  <si>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</si>
  <si>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</si>
  <si>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</si>
  <si>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</si>
  <si>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</si>
  <si>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</si>
  <si>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</si>
  <si>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</si>
  <si>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</si>
  <si>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</si>
  <si>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</si>
  <si>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</si>
  <si>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</si>
  <si>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</si>
  <si>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</si>
  <si>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</si>
  <si>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</si>
  <si>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</si>
  <si>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</si>
  <si>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</si>
  <si>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</si>
  <si>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</si>
  <si>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</si>
  <si>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</si>
  <si>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</si>
  <si>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</si>
  <si>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</si>
  <si>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</si>
  <si>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</si>
  <si>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</si>
  <si>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</si>
  <si>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</si>
  <si>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</si>
  <si>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</si>
  <si>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</si>
  <si>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</si>
  <si>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</si>
  <si>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</si>
  <si>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</si>
  <si>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</si>
  <si>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</si>
  <si>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</si>
  <si>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</si>
  <si>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</si>
  <si>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</si>
  <si>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</si>
  <si>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</si>
  <si>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</si>
  <si>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</si>
  <si>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</si>
  <si>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</si>
  <si>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</si>
  <si>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</si>
  <si>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</si>
  <si>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</si>
  <si>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</si>
  <si>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</si>
  <si>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</si>
  <si>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</si>
  <si>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</si>
  <si>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</si>
  <si>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</si>
  <si>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</si>
  <si>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</si>
  <si>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</si>
  <si>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</si>
  <si>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</si>
  <si>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</si>
  <si>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</si>
  <si>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</si>
  <si>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</si>
  <si>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</si>
  <si>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</si>
  <si>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</si>
  <si>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</si>
  <si>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</si>
  <si>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</si>
  <si>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</si>
  <si>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</si>
  <si>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</si>
  <si>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</si>
  <si>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</si>
  <si>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</si>
  <si>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</si>
  <si>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</si>
  <si>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</si>
  <si>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</si>
  <si>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</si>
  <si>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</si>
  <si>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</si>
  <si>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</si>
  <si>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</si>
  <si>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</si>
  <si>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</si>
  <si>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</si>
  <si>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</si>
  <si>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</si>
  <si>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</si>
  <si>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</si>
  <si>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</si>
  <si>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</si>
  <si>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</si>
  <si>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</si>
  <si>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</si>
  <si>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</si>
  <si>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</si>
  <si>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</si>
  <si>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</si>
  <si>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</si>
  <si>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</si>
  <si>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</si>
  <si>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</si>
  <si>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</si>
  <si>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</si>
  <si>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</si>
  <si>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</si>
  <si>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</si>
  <si>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</si>
  <si>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</si>
  <si>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</si>
  <si>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</si>
  <si>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</si>
  <si>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</si>
  <si>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</si>
  <si>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</si>
  <si>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</si>
  <si>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</si>
  <si>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</si>
  <si>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</si>
  <si>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</si>
  <si>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</si>
  <si>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</si>
  <si>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</si>
  <si>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</si>
  <si>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</si>
  <si>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</si>
  <si>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</si>
  <si>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</si>
  <si>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</si>
  <si>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</si>
  <si>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</si>
  <si>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</si>
  <si>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</si>
  <si>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</si>
  <si>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</si>
  <si>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</si>
  <si>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</si>
  <si>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</si>
  <si>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</si>
  <si>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</si>
  <si>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</si>
  <si>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</si>
  <si>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</si>
  <si>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</si>
  <si>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</si>
  <si>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</si>
  <si>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</si>
  <si>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</si>
  <si>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</si>
  <si>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</si>
  <si>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</si>
  <si>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</si>
  <si>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</si>
  <si>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</si>
  <si>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</si>
  <si>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</si>
  <si>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</si>
  <si>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</si>
  <si>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</si>
  <si>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</si>
  <si>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</si>
  <si>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</si>
  <si>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</si>
  <si>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</si>
  <si>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</si>
  <si>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</si>
  <si>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</si>
  <si>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</si>
  <si>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</si>
  <si>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</si>
  <si>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</si>
  <si>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</si>
  <si>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</si>
  <si>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</si>
  <si>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</si>
  <si>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</si>
  <si>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</si>
  <si>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</si>
  <si>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</si>
  <si>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</si>
  <si>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</si>
  <si>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</si>
  <si>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</si>
  <si>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</si>
  <si>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</si>
  <si>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</si>
  <si>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</si>
  <si>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</si>
  <si>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</si>
  <si>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</si>
  <si>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</si>
  <si>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</si>
  <si>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</si>
  <si>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</si>
  <si>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</si>
  <si>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</si>
  <si>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</si>
  <si>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</si>
  <si>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</si>
  <si>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</si>
  <si>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</si>
  <si>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</si>
  <si>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</si>
  <si>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</si>
  <si>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</si>
  <si>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</si>
  <si>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</si>
  <si>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</si>
  <si>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</si>
  <si>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</si>
  <si>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</si>
  <si>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</si>
  <si>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</si>
  <si>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</si>
  <si>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</si>
  <si>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</si>
  <si>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</si>
  <si>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</si>
  <si>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</si>
  <si>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</si>
  <si>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</si>
  <si>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</si>
  <si>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</si>
  <si>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</si>
  <si>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</si>
  <si>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</si>
  <si>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</si>
  <si>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</si>
  <si>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</si>
  <si>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</si>
  <si>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</si>
  <si>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</si>
  <si>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</si>
  <si>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</si>
  <si>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</si>
  <si>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</si>
  <si>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</si>
  <si>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</si>
  <si>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</si>
  <si>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</si>
  <si>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</si>
  <si>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</si>
  <si>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</si>
  <si>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</si>
  <si>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</si>
  <si>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</si>
  <si>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</si>
  <si>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</si>
  <si>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</si>
  <si>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</si>
  <si>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</si>
  <si>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</si>
  <si>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</si>
  <si>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</si>
  <si>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</si>
  <si>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</si>
  <si>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</si>
  <si>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</si>
  <si>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</si>
  <si>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</si>
  <si>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</si>
  <si>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</si>
  <si>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</si>
  <si>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</si>
  <si>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</si>
  <si>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</si>
  <si>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</si>
  <si>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</si>
  <si>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</si>
  <si>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</si>
  <si>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</si>
  <si>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</si>
  <si>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</si>
  <si>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</si>
  <si>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</si>
  <si>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</si>
  <si>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</si>
  <si>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</si>
  <si>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</si>
  <si>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</si>
  <si>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</si>
  <si>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</si>
  <si>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</si>
  <si>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</si>
  <si>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</si>
  <si>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</si>
  <si>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</si>
  <si>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</si>
  <si>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</si>
  <si>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</si>
  <si>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</si>
  <si>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</si>
  <si>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</si>
  <si>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</si>
  <si>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</si>
  <si>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</si>
  <si>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</si>
  <si>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</si>
  <si>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</si>
  <si>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</si>
  <si>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</si>
  <si>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</si>
  <si>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</si>
  <si>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</si>
  <si>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</si>
  <si>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</si>
  <si>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</si>
  <si>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</si>
  <si>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</si>
  <si>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</si>
  <si>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</si>
  <si>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</si>
  <si>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</si>
  <si>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</si>
  <si>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</si>
  <si>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</si>
  <si>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</si>
  <si>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</si>
  <si>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</si>
  <si>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</si>
  <si>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</si>
  <si>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</si>
  <si>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</si>
  <si>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</si>
  <si>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</si>
  <si>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</si>
  <si>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</si>
  <si>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</si>
  <si>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</si>
  <si>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</si>
  <si>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</si>
  <si>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</si>
  <si>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</si>
  <si>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</si>
  <si>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</si>
  <si>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</si>
  <si>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</si>
  <si>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</si>
  <si>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</si>
  <si>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</si>
  <si>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</si>
  <si>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</si>
  <si>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</si>
  <si>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</si>
  <si>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</si>
  <si>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</si>
  <si>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</si>
  <si>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</si>
  <si>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</si>
  <si>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</si>
  <si>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</si>
  <si>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</si>
  <si>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</si>
  <si>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</si>
  <si>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</si>
  <si>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</si>
  <si>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</si>
  <si>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</si>
  <si>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</si>
  <si>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</si>
  <si>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</si>
  <si>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</si>
  <si>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</si>
  <si>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</si>
  <si>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</si>
  <si>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</si>
  <si>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</si>
  <si>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</si>
  <si>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</si>
  <si>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</si>
  <si>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</si>
  <si>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</si>
  <si>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</si>
  <si>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</si>
  <si>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</si>
  <si>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</si>
  <si>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</si>
  <si>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</si>
  <si>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</si>
  <si>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</si>
  <si>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</si>
  <si>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</si>
  <si>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</si>
  <si>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</si>
  <si>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</si>
  <si>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</si>
  <si>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</si>
  <si>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</si>
  <si>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</si>
  <si>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</si>
  <si>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</si>
  <si>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</si>
  <si>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</si>
  <si>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</si>
  <si>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</si>
  <si>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</si>
  <si>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</si>
  <si>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</si>
  <si>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</si>
  <si>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</si>
  <si>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</si>
  <si>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</si>
  <si>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</si>
  <si>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</si>
  <si>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</si>
  <si>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</si>
  <si>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</si>
  <si>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</si>
  <si>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</si>
  <si>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</si>
  <si>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</si>
  <si>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</si>
  <si>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</si>
  <si>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</si>
  <si>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</si>
  <si>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</si>
  <si>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</si>
  <si>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</si>
  <si>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</si>
  <si>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</si>
  <si>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</si>
  <si>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</si>
  <si>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</si>
  <si>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</si>
  <si>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</si>
  <si>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</si>
  <si>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</si>
  <si>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</si>
  <si>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</si>
  <si>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</si>
  <si>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</si>
  <si>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</si>
  <si>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</si>
  <si>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</si>
  <si>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</si>
  <si>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</si>
  <si>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</si>
  <si>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</si>
  <si>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</si>
  <si>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</si>
  <si>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</si>
  <si>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</si>
  <si>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</si>
  <si>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</si>
  <si>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</si>
  <si>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</si>
  <si>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</si>
  <si>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</si>
  <si>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</si>
  <si>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</si>
  <si>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</si>
  <si>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</si>
  <si>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</si>
  <si>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</si>
  <si>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</si>
  <si>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</si>
  <si>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</si>
  <si>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</si>
  <si>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</si>
  <si>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</si>
  <si>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</si>
  <si>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</si>
  <si>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</si>
  <si>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</si>
  <si>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</si>
  <si>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</si>
  <si>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</si>
  <si>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</si>
  <si>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</si>
  <si>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</si>
  <si>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</si>
  <si>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</si>
  <si>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</si>
  <si>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</si>
  <si>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</si>
  <si>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</si>
  <si>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</si>
  <si>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</si>
  <si>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</si>
  <si>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</si>
  <si>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</si>
  <si>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</si>
  <si>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</si>
  <si>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</si>
  <si>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</si>
  <si>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</si>
  <si>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</si>
  <si>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</si>
  <si>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</si>
  <si>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</si>
  <si>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</si>
  <si>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</si>
  <si>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</si>
  <si>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</si>
  <si>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</si>
  <si>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</si>
  <si>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</si>
  <si>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</si>
  <si>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</si>
  <si>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</si>
  <si>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</si>
  <si>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</si>
  <si>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</si>
  <si>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</si>
  <si>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</si>
  <si>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</si>
  <si>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</si>
  <si>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</si>
  <si>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</si>
  <si>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</si>
  <si>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</si>
  <si>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</si>
  <si>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</si>
  <si>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</si>
  <si>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</si>
  <si>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</si>
  <si>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</si>
  <si>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</si>
  <si>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</si>
  <si>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</si>
  <si>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</si>
  <si>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</si>
  <si>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</si>
  <si>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</si>
  <si>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</si>
  <si>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</si>
  <si>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</si>
  <si>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</si>
  <si>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</si>
  <si>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</si>
  <si>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</si>
  <si>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</si>
  <si>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</si>
  <si>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</si>
  <si>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</si>
  <si>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</si>
  <si>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</si>
  <si>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</si>
  <si>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</si>
  <si>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</si>
  <si>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</si>
  <si>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</si>
  <si>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</si>
  <si>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</si>
  <si>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</si>
  <si>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</si>
  <si>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</si>
  <si>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</si>
  <si>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</si>
  <si>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</si>
  <si>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</si>
  <si>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</si>
  <si>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</si>
  <si>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</si>
  <si>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</si>
  <si>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</si>
  <si>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</si>
  <si>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</si>
  <si>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</si>
  <si>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</si>
  <si>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</si>
  <si>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</si>
  <si>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</si>
  <si>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</si>
  <si>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</si>
  <si>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</si>
  <si>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</si>
  <si>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</si>
  <si>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</si>
  <si>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at site , sceco cut due to Fire incident at sceco panels of the bulding and can not connect PG due to Fire, sceco Complain established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</si>
  <si>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</si>
  <si>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</si>
  <si>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</si>
  <si>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</si>
  <si>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</si>
  <si>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</si>
  <si>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</si>
  <si>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</si>
  <si>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</si>
  <si>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</si>
  <si>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</si>
  <si>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</si>
  <si>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</si>
  <si>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</si>
  <si>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</si>
  <si>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</si>
  <si>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</si>
  <si>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</si>
  <si>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</si>
  <si>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</si>
  <si>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</si>
  <si>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</si>
  <si>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</si>
  <si>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</si>
  <si>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</si>
  <si>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</si>
  <si>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</si>
  <si>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</si>
  <si>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</si>
  <si>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</si>
  <si>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</si>
  <si>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</si>
  <si>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</si>
  <si>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</si>
  <si>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</si>
  <si>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</si>
  <si>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</si>
  <si>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</si>
  <si>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</si>
  <si>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</si>
  <si>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</si>
  <si>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</si>
  <si>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</si>
  <si>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</si>
  <si>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</si>
  <si>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</si>
  <si>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</si>
  <si>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</si>
  <si>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</si>
  <si>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</si>
  <si>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</si>
  <si>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</si>
  <si>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</si>
  <si>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</si>
  <si>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</si>
  <si>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</si>
  <si>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</si>
  <si>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</si>
  <si>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</si>
  <si>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</si>
  <si>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</si>
  <si>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</si>
  <si>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</si>
  <si>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</si>
  <si>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</si>
  <si>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</si>
  <si>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</si>
  <si>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</si>
  <si>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</si>
  <si>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</si>
  <si>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</si>
  <si>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</si>
  <si>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</si>
  <si>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</si>
  <si>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</si>
  <si>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</si>
  <si>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</si>
  <si>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</si>
  <si>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</si>
  <si>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</si>
  <si>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</si>
  <si>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</si>
  <si>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</si>
  <si>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</si>
  <si>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</si>
  <si>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</si>
  <si>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</si>
  <si>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</si>
  <si>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</si>
  <si>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</si>
  <si>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</si>
  <si>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</si>
  <si>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</si>
  <si>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</si>
  <si>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TT-20251117-01816</t>
  </si>
  <si>
    <t xml:space="preserve"> team moved need 30 min</t>
  </si>
  <si>
    <t>PCM-20251117-00002259</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</si>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</sst>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9" totalsRowShown="0" headerRowDxfId="31" dataDxfId="30" headerRowBorderDxfId="28" tableBorderDxfId="29">
  <autoFilter ref="A1:L1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3" totalsRowShown="0" headerRowDxfId="15" dataDxfId="14" headerRowBorderDxfId="12" tableBorderDxfId="13">
  <autoFilter ref="A1:L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316.03814803240675</v>
      </c>
      <c r="H2" s="76">
        <v>45662.943402777775</v>
      </c>
      <c r="I2" s="59" t="str">
        <f>IFERROR(VLOOKUP(D2,DB!A:F,6,0),"")</f>
        <v>Generator-SG</v>
      </c>
      <c r="J2" s="59" t="str">
        <f>IFERROR(VLOOKUP(D2,DB!A:G,7,0),"")</f>
        <v>Dead</v>
      </c>
      <c r="K2" s="67" t="s">
        <v>39022</v>
      </c>
      <c r="L2" s="65" t="str">
        <f>IFERROR(VLOOKUP(D2,DB!A:I,9,0),"")</f>
        <v>Latis</v>
      </c>
    </row>
    <row r="3" spans="1:15" ht="26.25" customHeight="1">
      <c r="A3" s="128" t="s">
        <v>39023</v>
      </c>
      <c r="B3" s="129" t="str">
        <f>IFERROR(VLOOKUP(D3,DB!A:K,11,0),"")</f>
        <v>R1</v>
      </c>
      <c r="C3" s="129">
        <v>1</v>
      </c>
      <c r="D3" s="129" t="s">
        <v>12418</v>
      </c>
      <c r="E3" s="130" t="s">
        <v>39021</v>
      </c>
      <c r="F3" s="127">
        <v>45978.898101851853</v>
      </c>
      <c r="G3" s="131">
        <f ca="1">IFERROR(NOW()-F3,"")</f>
        <v>8.847210647945758E-2</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45978.986573958333</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45978.986573958333</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45978.986573958333</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45978.986573958333</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45978.986573958333</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45978.986573958333</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45978.986573958333</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45978.986573958333</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45978.986573958333</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45978.986573958333</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45978.986573958333</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45978.986573958333</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45978.986573958333</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45978.986573958333</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45978.986573958333</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45978.986573958333</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45978.986573958333</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45978.986573958333</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45978.986573958333</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45978.986573958333</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45978.986573958333</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45978.986573958333</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45978.986573958333</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45978.986573958333</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45978.986573958333</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45978.986573958333</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45978.986573958333</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45978.986573958333</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45978.986573958333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45978.986573958333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45978.986573958333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45978.986573958333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45978.986573958333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45978.986573958333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45978.986573958333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45978.986573958333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45978.986573958333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45978.986573958333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45978.986573958333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45978.986573958333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45978.986573958333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45978.986573958333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45978.986573958333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45978.986573958333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45978.986573958333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45978.986573958333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45978.986573958333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45978.986573958333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45978.986573958333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45978.986573958333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45978.986573958333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45978.986573958333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45978.986573958333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45978.986573958333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45978.986573958333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45978.986573958333</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45978.986573958333</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45978.986573958333</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45978.986573958333</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45978.986573958333</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45978.986573958333</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45978.986573958333</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45978.986573958333</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45978.986573958333</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45978.986573958333</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45978.986573958333</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45978.986573958333</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E9D3A532-9D6B-4F48-B259-90D10855681C}"/>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153.98673599537142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0.24836793981376104</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45978.986573958333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45978.986573958333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45978.986573958333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45978.986573958333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45978.986573958333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45978.986573958333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45978.986573958333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45978.986573958333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45978.986573958333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45978.986573958333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45978.986573958333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45978.986573958333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45978.986573958333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45978.986573958333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45978.986573958333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45978.986573958333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45978.986573958333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45978.986573958333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45978.986573958333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45978.986573958333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45978.986573958333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45978.986573958333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45978.986573958333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45978.986573958333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45978.986573958333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45978.986573958333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45978.986573958333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45978.986573958333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45978.986573958333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45978.986573958333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45978.986573958333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45978.986573958333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45978.986573958333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45978.986573958333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45978.986573958333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45978.986573958333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45978.986573958333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45978.986573958333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45978.986573958333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45978.986573958333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45978.986573958333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45978.986573958333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45978.986573958333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45978.986573958333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45978.986573958333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45978.986573958333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45978.986573958333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45978.986573958333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45978.986573958333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45978.986573958333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45978.986573958333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45978.986573958333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45978.986573958333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45978.986573958333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45978.986573958333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45978.986573958333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45978.986573958333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45978.986573958333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45978.986573958333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45978.986573958333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45978.986573958333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45978.986573958333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45978.986573958333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45978.986573958333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45978.986573958333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45978.986573958333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45978.986573958333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45978.986573958333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45978.986573958333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45978.986573958333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45978.986573958333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45978.986573958333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45978.986573958333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45978.986573958333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45978.986573958333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45978.986573958333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45978.986573958333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45978.986573958333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45978.986573958333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45978.986573958333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45978.986573958333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45978.986573958333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45978.986573958333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45978.986573958333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45978.986573958333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45978.986573958333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45978.986573958333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45978.986573958333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45978.986573958333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45978.986573958333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45978.986573958333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45978.986573958333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45978.986573958333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45978.986573958333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45978.986573958333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45978.986573958333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45978.986573958333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45978.986573958333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45978.986573958333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45978.986573958333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45978.986573958333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45978.986573958333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45978.986573958333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45978.986573958333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45978.986573958333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45978.986573958333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45978.986573958333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45978.986573958333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45978.986573958333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45978.986573958333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45978.986573958333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45978.986573958333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45978.986573958333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45978.986573958333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45978.986573958333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45978.986573958333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45978.986573958333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45978.986573958333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45978.986573958333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45978.986573958333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45978.986573958333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45978.986573958333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45978.986573958333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45978.986573958333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45978.986573958333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45978.986573958333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45978.986573958333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45978.986573958333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45978.986573958333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45978.986573958333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45978.986573958333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45978.986573958333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45978.986573958333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45978.986573958333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45978.986573958333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45978.986573958333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45978.986573958333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45978.986573958333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45978.986573958333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45978.986573958333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45978.986573958333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45978.986573958333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45978.986573958333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45978.986573958333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45978.986573958333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45978.986573958333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45978.986573958333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45978.986573958333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45978.986573958333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45978.986573958333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45978.986573958333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45978.986573958333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45978.986573958333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45978.986573958333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45978.986573958333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45978.986573958333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45978.986573958333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45978.986573958333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45978.986573958333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45978.986573958333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45978.986573958333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45978.986573958333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45978.986573958333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45978.986573958333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45978.986573958333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45978.986573958333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45978.986573958333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45978.986573958333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45978.986573958333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45978.986573958333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45978.986573958333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45978.986573958333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45978.986573958333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45978.986573958333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45978.986573958333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45978.986573958333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45978.986573958333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45978.986573958333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45978.986573958333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45978.986573958333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45978.986573958333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45978.986573958333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45978.986573958333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45978.986573958333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45978.986573958333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45978.986573958333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45978.986573958333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45978.986573958333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45978.986573958333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45978.986573958333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45978.986573958333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45978.986573958333</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45978.986573958333</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45978.986573958333</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45978.986573958333</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45978.986573958333</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45978.986573958333</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45978.986573958333</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45978.986573958333</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tabSelected="1" workbookViewId="0">
      <selection activeCell="D3" sqref="D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R3</v>
      </c>
      <c r="C2" s="18"/>
      <c r="D2" s="18" t="s">
        <v>20659</v>
      </c>
      <c r="E2" s="18"/>
      <c r="F2" s="20"/>
      <c r="G2" s="21">
        <f t="shared" ref="G2:G9" ca="1" si="0">IFERROR(NOW()-F2,"-")</f>
        <v>45978.986573958333</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45978.986573958333</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45978.986573958333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45978.986573958333</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45978.986573958333</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45978.986573958333</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45978.986573958333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45978.986573958333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45978.986573958333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45978.986573958333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45978.986573958333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45978.986573958333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45978.986573958333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45978.986573958333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45978.986573958333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45978.986573958333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45978.986573958333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45978.986573958333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45978.986573958333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45978.986573958333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45978.986573958333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45978.986573958333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45978.986573958333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45978.986573958333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45978.986573958333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45978.986573958333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45978.986573958333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45978.986573958333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45978.986573958333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45978.986573958333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45978.986573958333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45978.986573958333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45978.986573958333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45978.986573958333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45978.986573958333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45978.986573958333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45978.986573958333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45978.986573958333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45978.986573958333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45978.986573958333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45978.986573958333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45978.986573958333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45978.986573958333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45978.986573958333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45978.986573958333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45978.986573958333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45978.986573958333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45978.986573958333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45978.986573958333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45978.986573958333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45978.986573958333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45978.986573958333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45978.986573958333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45978.986573958333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45978.986573958333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45978.986573958333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45978.986573958333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45978.986573958333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45978.986573958333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45978.986573958333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45978.986573958333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45978.986573958333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45978.986573958333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45978.986573958333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45978.986573958333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45978.986573958333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45978.986573958333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45978.986573958333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45978.986573958333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45978.986573958333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45978.986573958333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45978.986573958333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45978.986573958333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45978.986573958333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45978.986573958333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45978.986573958333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45978.986573958333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45978.986573958333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45978.986573958333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45978.986573958333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45978.986573958333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45978.986573958333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45978.986573958333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45978.986573958333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45978.986573958333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45978.986573958333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45978.986573958333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45978.986573958333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45978.986573958333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45978.986573958333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45978.986573958333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45978.986573958333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45978.986573958333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45978.986573958333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45978.986573958333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45978.986573958333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45978.986573958333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45978.986573958333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45978.986573958333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45978.986573958333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45978.986573958333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45978.986573958333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45978.986573958333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45978.986573958333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45978.986573958333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45978.986573958333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45978.986573958333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45978.986573958333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45978.986573958333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45978.986573958333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45978.986573958333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45978.986573958333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45978.986573958333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45978.986573958333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45978.986573958333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45978.986573958333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45978.986573958333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45978.986573958333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45978.986573958333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45978.986573958333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45978.986573958333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45978.986573958333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45978.986573958333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45978.986573958333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45978.986573958333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45978.986573958333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45978.986573958333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45978.986573958333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45978.986573958333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45978.986573958333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45978.986573958333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45978.986573958333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45978.986573958333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45978.986573958333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45978.986573958333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45978.986573958333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45978.986573958333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45978.986573958333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45978.986573958333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45978.986573958333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45978.986573958333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45978.986573958333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45978.986573958333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45978.986573958333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45978.986573958333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45978.986573958333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45978.986573958333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45978.986573958333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45978.986573958333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45978.986573958333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45978.986573958333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45978.986573958333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45978.986573958333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45978.986573958333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45978.986573958333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45978.986573958333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45978.986573958333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45978.986573958333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45978.986573958333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45978.986573958333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45978.986573958333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45978.986573958333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45978.986573958333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45978.986573958333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45978.986573958333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45978.986573958333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45978.986573958333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45978.986573958333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45978.986573958333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45978.986573958333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45978.986573958333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45978.986573958333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45978.986573958333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45978.986573958333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45978.986573958333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45978.986573958333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45978.986573958333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45978.986573958333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45978.986573958333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45978.986573958333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45978.986573958333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45978.986573958333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45978.986573958333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45978.986573958333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45978.986573958333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45978.986573958333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45978.986573958333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45978.986573958333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45978.986573958333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45978.986573958333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45978.986573958333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45978.986573958333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45978.986573958333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45978.986573958333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45978.986573958333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45978.986573958333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45978.986573958333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45978.986573958333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45978.986573958333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45978.986573958333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45978.986573958333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45978.986573958333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45978.986573958333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45978.986573958333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45978.986573958333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45978.986573958333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45978.986573958333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45978.986573958333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45978.986573958333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45978.986573958333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45978.986573958333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45978.986573958333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45978.986573958333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45978.986573958333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45978.986573958333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45978.986573958333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45978.986573958333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45978.986573958333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45978.986573958333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45978.986573958333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45978.986573958333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45978.986573958333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45978.986573958333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45978.986573958333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45978.986573958333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45978.986573958333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45978.986573958333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45978.986573958333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45978.986573958333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45978.986573958333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45978.986573958333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45978.986573958333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45978.986573958333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45978.986573958333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45978.986573958333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45978.986573958333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45978.986573958333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45978.986573958333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45978.986573958333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45978.986573958333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45978.986573958333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45978.986573958333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45978.986573958333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45978.986573958333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45978.986573958333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45978.986573958333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45978.986573958333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45978.986573958333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45978.986573958333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45978.986573958333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45978.986573958333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45978.986573958333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45978.986573958333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45978.986573958333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45978.986573958333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45978.986573958333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45978.986573958333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45978.986573958333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45978.986573958333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45978.986573958333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45978.986573958333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45978.986573958333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45978.986573958333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45978.986573958333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45978.986573958333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45978.986573958333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45978.986573958333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45978.986573958333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45978.986573958333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45978.986573958333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45978.986573958333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45978.986573958333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45978.986573958333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45978.986573958333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45978.986573958333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45978.986573958333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45978.986573958333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45978.986573958333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45978.986573958333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45978.986573958333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45978.986573958333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45978.986573958333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45978.986573958333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45978.986573958333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45978.986573958333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45978.986573958333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45978.986573958333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45978.986573958333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45978.986573958333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45978.986573958333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45978.986573958333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45978.986573958333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45978.986573958333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45978.986573958333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45978.986573958333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45978.986573958333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45978.986573958333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45978.986573958333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45978.986573958333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45978.986573958333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45978.986573958333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45978.986573958333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45978.986573958333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45978.986573958333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45978.986573958333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45978.986573958333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45978.986573958333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45978.986573958333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45978.986573958333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45978.986573958333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45978.986573958333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45978.986573958333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45978.986573958333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45978.986573958333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45978.986573958333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45978.986573958333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45978.986573958333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45978.986573958333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45978.986573958333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45978.986573958333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45978.986573958333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45978.986573958333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45978.986573958333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45978.986573958333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45978.986573958333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45978.986573958333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45978.986573958333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45978.986573958333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45978.986573958333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45978.986573958333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45978.986573958333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45978.986573958333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45978.986573958333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45978.986573958333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45978.986573958333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45978.986573958333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45978.986573958333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45978.986573958333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45978.986573958333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45978.986573958333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45978.986573958333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45978.986573958333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45978.986573958333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45978.986573958333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45978.986573958333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45978.986573958333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45978.986573958333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45978.986573958333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45978.986573958333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45978.986573958333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45978.986573958333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45978.986573958333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45978.986573958333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45978.986573958333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45978.986573958333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45978.986573958333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45978.986573958333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45978.986573958333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45978.986573958333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45978.986573958333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45978.986573958333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45978.986573958333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45978.986573958333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45978.986573958333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45978.986573958333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45978.986573958333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45978.986573958333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45978.986573958333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45978.986573958333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45978.986573958333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45978.986573958333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45978.986573958333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45978.986573958333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45978.986573958333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45978.986573958333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45978.986573958333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45978.986573958333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45978.986573958333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45978.986573958333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45978.986573958333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45978.986573958333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45978.986573958333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45978.986573958333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45978.986573958333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45978.986573958333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45978.986573958333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45978.986573958333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45978.986573958333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45978.986573958333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45978.986573958333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45978.986573958333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45978.986573958333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45978.986573958333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45978.986573958333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45978.986573958333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45978.986573958333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45978.986573958333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45978.986573958333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45978.986573958333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45978.986573958333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45978.986573958333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45978.986573958333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45978.986573958333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45978.986573958333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45978.986573958333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45978.986573958333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45978.986573958333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45978.986573958333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45978.986573958333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45978.986573958333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45978.986573958333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45978.986573958333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45978.986573958333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45978.986573958333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45978.986573958333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45978.986573958333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45978.986573958333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45978.986573958333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45978.986573958333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45978.986573958333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45978.986573958333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45978.986573958333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45978.986573958333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45978.986573958333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45978.986573958333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45978.986573958333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45978.986573958333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45978.986573958333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45978.986573958333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45978.986573958333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45978.986573958333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45978.986573958333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45978.986573958333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45978.986573958333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45978.986573958333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45978.986573958333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45978.986573958333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45978.986573958333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45978.986573958333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45978.986573958333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45978.986573958333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45978.986573958333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45978.986573958333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45978.986573958333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45978.986573958333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45978.986573958333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45978.986573958333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45978.986573958333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45978.986573958333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45978.986573958333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45978.986573958333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45978.986573958333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45978.986573958333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45978.986573958333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45978.986573958333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45978.986573958333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45978.986573958333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45978.986573958333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45978.986573958333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45978.986573958333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45978.986573958333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45978.986573958333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45978.986573958333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45978.986573958333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45978.986573958333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45978.986573958333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45978.986573958333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45978.986573958333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45978.986573958333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45978.986573958333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45978.986573958333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45978.986573958333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45978.986573958333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45978.986573958333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45978.986573958333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45978.986573958333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45978.986573958333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45978.986573958333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45978.986573958333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45978.986573958333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45978.986573958333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45978.986573958333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45978.986573958333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45978.986573958333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45978.986573958333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45978.986573958333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45978.986573958333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45978.986573958333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45978.986573958333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45978.986573958333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45978.986573958333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45978.986573958333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45978.986573958333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45978.986573958333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45978.986573958333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45978.986573958333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45978.986573958333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45978.986573958333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45978.986573958333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45978.986573958333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45978.986573958333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45978.986573958333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45978.986573958333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45978.986573958333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45978.986573958333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45978.986573958333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45978.986573958333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45978.986573958333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45978.986573958333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45978.986573958333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45978.986573958333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45978.986573958333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45978.986573958333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45978.986573958333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45978.986573958333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45978.986573958333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45978.986573958333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45978.986573958333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45978.986573958333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45978.986573958333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45978.986573958333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45978.986573958333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45978.986573958333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45978.986573958333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45978.986573958333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45978.986573958333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45978.986573958333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45978.986573958333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45978.986573958333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45978.986573958333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45978.986573958333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45978.986573958333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45978.986573958333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45978.986573958333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45978.986573958333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45978.986573958333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45978.986573958333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45978.986573958333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45978.986573958333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45978.986573958333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45978.986573958333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45978.986573958333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45978.986573958333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45978.986573958333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45978.986573958333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45978.986573958333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45978.986573958333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45978.986573958333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45978.986573958333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45978.986573958333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45978.986573958333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45978.986573958333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45978.986573958333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45978.986573958333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45978.986573958333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45978.986573958333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45978.986573958333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45978.986573958333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45978.986573958333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45978.986573958333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45978.986573958333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45978.986573958333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45978.986573958333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45978.986573958333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45978.986573958333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45978.986573958333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45978.986573958333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45978.986573958333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45978.986573958333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45978.986573958333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45978.986573958333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45978.986573958333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45978.986573958333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45978.986573958333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45978.986573958333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45978.986573958333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45978.986573958333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45978.986573958333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45978.986573958333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45978.986573958333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45978.986573958333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45978.986573958333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45978.986573958333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45978.986573958333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45978.986573958333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45978.986573958333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45978.986573958333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45978.986573958333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45978.986573958333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45978.986573958333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45978.986573958333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45978.986573958333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45978.986573958333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45978.986573958333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45978.986573958333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45978.986573958333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45978.986573958333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45978.986573958333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45978.986573958333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45978.986573958333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45978.986573958333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45978.986573958333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45978.986573958333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45978.986573958333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45978.986573958333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45978.986573958333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45978.986573958333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45978.986573958333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45978.986573958333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45978.986573958333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45978.986573958333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45978.986573958333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45978.986573958333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45978.986573958333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45978.986573958333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45978.986573958333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45978.986573958333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45978.986573958333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45978.986573958333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45978.986573958333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45978.986573958333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45978.986573958333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45978.986573958333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45978.986573958333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45978.986573958333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45978.986573958333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45978.986573958333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45978.986573958333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45978.986573958333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45978.986573958333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45978.986573958333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45978.986573958333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45978.986573958333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45978.986573958333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45978.986573958333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45978.986573958333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45978.986573958333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45978.986573958333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45978.986573958333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45978.986573958333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45978.986573958333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45978.986573958333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45978.986573958333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45978.986573958333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45978.986573958333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45978.986573958333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45978.986573958333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45978.986573958333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45978.986573958333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45978.986573958333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45978.986573958333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45978.986573958333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45978.986573958333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45978.986573958333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45978.986573958333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45978.986573958333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45978.986573958333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45978.986573958333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45978.986573958333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45978.986573958333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45978.986573958333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45978.986573958333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45978.986573958333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45978.986573958333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45978.986573958333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45978.986573958333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45978.986573958333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45978.986573958333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45978.986573958333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45978.986573958333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45978.986573958333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45978.986573958333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45978.986573958333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45978.986573958333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45978.986573958333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45978.986573958333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45978.986573958333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45978.986573958333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45978.986573958333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45978.986573958333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45978.986573958333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45978.986573958333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45978.986573958333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45978.986573958333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45978.986573958333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45978.986573958333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45978.986573958333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45978.986573958333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45978.986573958333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45978.986573958333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45978.986573958333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45978.986573958333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45978.986573958333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45978.986573958333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45978.986573958333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45978.986573958333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45978.986573958333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45978.986573958333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45978.986573958333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45978.986573958333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45978.986573958333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45978.986573958333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45978.986573958333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45978.986573958333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45978.986573958333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45978.986573958333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45978.986573958333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45978.986573958333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45978.986573958333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45978.986573958333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45978.986573958333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45978.986573958333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45978.986573958333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45978.986573958333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45978.986573958333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45978.986573958333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45978.986573958333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45978.986573958333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45978.986573958333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45978.986573958333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45978.986573958333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45978.986573958333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45978.986573958333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45978.986573958333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45978.986573958333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45978.986573958333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45978.986573958333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45978.986573958333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45978.986573958333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45978.986573958333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45978.986573958333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45978.986573958333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45978.986573958333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45978.986573958333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45978.986573958333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45978.986573958333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45978.986573958333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45978.986573958333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45978.986573958333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45978.986573958333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45978.986573958333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45978.986573958333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45978.986573958333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45978.986573958333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45978.986573958333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45978.986573958333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45978.986573958333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45978.986573958333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45978.986573958333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45978.986573958333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45978.986573958333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45978.986573958333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45978.986573958333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45978.986573958333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45978.986573958333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45978.986573958333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45978.986573958333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45978.986573958333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45978.986573958333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45978.986573958333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45978.986573958333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45978.986573958333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45978.986573958333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45978.986573958333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45978.986573958333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45978.986573958333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45978.986573958333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45978.986573958333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45978.986573958333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45978.986573958333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45978.986573958333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45978.986573958333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45978.986573958333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45978.986573958333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45978.986573958333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45978.986573958333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45978.986573958333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45978.986573958333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45978.986573958333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45978.986573958333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45978.986573958333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45978.986573958333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45978.986573958333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45978.986573958333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45978.986573958333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45978.986573958333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45978.986573958333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45978.986573958333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45978.986573958333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45978.986573958333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45978.986573958333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45978.986573958333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45978.986573958333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45978.986573958333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45978.986573958333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45978.986573958333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45978.986573958333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45978.986573958333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45978.986573958333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45978.986573958333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45978.986573958333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45978.986573958333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45978.986573958333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45978.986573958333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45978.986573958333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45978.986573958333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45978.986573958333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45978.986573958333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45978.986573958333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45978.986573958333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45978.986573958333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45978.986573958333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45978.986573958333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45978.986573958333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45978.986573958333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45978.986573958333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45978.986573958333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45978.986573958333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45978.986573958333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45978.986573958333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45978.986573958333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45978.986573958333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45978.986573958333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45978.986573958333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45978.986573958333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45978.986573958333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45978.986573958333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45978.986573958333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45978.986573958333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45978.986573958333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45978.986573958333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45978.986573958333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45978.986573958333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45978.986573958333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45978.986573958333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45978.986573958333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45978.986573958333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45978.986573958333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45978.986573958333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45978.986573958333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45978.986573958333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45978.986573958333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45978.986573958333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45978.986573958333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45978.986573958333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45978.986573958333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45978.986573958333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45978.986573958333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45978.986573958333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45978.986573958333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45978.986573958333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45978.986573958333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45978.986573958333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45978.986573958333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45978.986573958333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45978.986573958333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45978.986573958333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45978.986573958333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45978.986573958333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45978.986573958333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45978.986573958333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45978.986573958333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45978.986573958333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45978.986573958333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45978.986573958333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45978.986573958333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45978.986573958333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45978.986573958333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45978.986573958333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45978.986573958333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45978.986573958333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45978.986573958333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45978.986573958333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45978.986573958333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45978.986573958333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45978.986573958333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45978.986573958333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45978.986573958333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45978.986573958333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45978.986573958333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45978.986573958333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45978.986573958333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45978.986573958333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45978.986573958333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45978.986573958333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45978.986573958333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45978.986573958333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45978.986573958333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45978.986573958333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45978.986573958333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45978.986573958333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45978.986573958333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45978.986573958333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45978.986573958333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45978.986573958333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45978.986573958333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45978.986573958333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45978.986573958333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45978.986573958333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45978.986573958333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45978.986573958333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45978.986573958333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45978.986573958333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45978.986573958333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45978.986573958333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45978.986573958333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45978.986573958333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45978.986573958333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45978.986573958333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45978.986573958333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45978.986573958333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45978.986573958333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45978.986573958333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45978.986573958333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45978.986573958333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45978.986573958333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45978.986573958333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45978.986573958333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45978.986573958333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45978.986573958333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45978.986573958333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45978.986573958333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45978.986573958333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45978.986573958333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45978.986573958333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45978.986573958333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45978.986573958333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45978.986573958333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45978.986573958333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45978.986573958333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45978.986573958333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45978.986573958333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45978.986573958333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45978.986573958333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45978.986573958333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45978.986573958333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45978.986573958333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45978.986573958333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45978.986573958333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45978.986573958333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45978.986573958333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45978.986573958333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45978.986573958333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45978.986573958333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45978.986573958333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45978.986573958333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45978.986573958333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45978.986573958333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45978.986573958333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45978.986573958333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45978.986573958333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45978.986573958333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45978.986573958333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45978.986573958333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45978.986573958333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45978.986573958333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45978.986573958333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45978.986573958333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45978.986573958333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45978.986573958333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45978.986573958333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45978.986573958333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45978.986573958333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45978.986573958333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45978.986573958333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45978.986573958333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45978.986573958333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45978.986573958333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45978.986573958333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45978.986573958333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45978.986573958333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45978.986573958333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45978.986573958333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45978.986573958333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45978.986573958333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45978.986573958333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45978.986573958333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45978.986573958333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45978.986573958333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45978.986573958333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45978.986573958333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45978.986573958333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45978.986573958333</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275.50585636573669</v>
      </c>
      <c r="H2" s="95">
        <v>45703.474768518521</v>
      </c>
      <c r="I2" s="95" t="str">
        <f>IFERROR(VLOOKUP(D2,DB!A:F,6,0),"")</f>
        <v>SCECO</v>
      </c>
      <c r="J2" s="95" t="str">
        <f>IFERROR(VLOOKUP(D2,DB!A:G,7,0),"")</f>
        <v>Dead</v>
      </c>
      <c r="K2" s="97" t="s">
        <v>39110</v>
      </c>
      <c r="L2" s="91" t="str">
        <f>IFERROR(VLOOKUP(D2,DB!A:I,9,0),"")</f>
        <v>Latis</v>
      </c>
    </row>
    <row r="3" spans="1:16" ht="15" customHeight="1">
      <c r="A3" s="113"/>
      <c r="B3" s="113"/>
      <c r="C3" s="93"/>
      <c r="D3" s="91"/>
      <c r="E3" s="94"/>
      <c r="F3" s="95"/>
      <c r="G3" s="96">
        <f ca="1">IFERROR(NOW()-F3,"")</f>
        <v>45978.986573958333</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45978.986573958333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45978.986573958333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45978.986573958333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45978.986573958333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45978.986573958333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45978.986573958333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45978.986573958333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45978.986573958333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45978.986573958333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45978.986573958333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45978.986573958333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45978.986573958333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45978.986573958333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45978.986573958333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45978.986573958333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45978.986573958333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45978.986573958333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45978.986573958333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45978.986573958333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45978.986573958333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45978.986573958333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45978.986573958333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45978.986573958333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45978.986573958333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45978.986573958333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45978.986573958333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45978.986573958333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45978.986573958333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45978.986573958333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45978.986573958333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45978.986573958333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45978.986573958333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45978.986573958333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45978.986573958333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45978.986573958333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45978.986573958333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45978.986573958333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45978.986573958333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45978.986573958333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45978.986573958333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45978.986573958333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45978.986573958333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45978.986573958333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45978.986573958333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45978.986573958333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45978.986573958333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45978.986573958333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45978.986573958333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45978.986573958333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45978.986573958333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45978.986573958333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45978.986573958333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45978.986573958333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45978.986573958333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45978.986573958333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45978.986573958333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45978.986573958333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45978.986573958333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45978.986573958333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45978.986573958333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45978.986573958333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45978.986573958333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45978.986573958333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45978.986573958333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45978.986573958333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45978.986573958333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45978.986573958333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45978.986573958333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45978.986573958333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45978.986573958333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45978.986573958333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45978.986573958333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45978.986573958333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45978.986573958333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45978.986573958333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45978.986573958333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45978.986573958333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45978.986573958333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45978.986573958333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45978.986573958333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45978.986573958333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45978.986573958333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45978.986573958333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45978.986573958333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45978.986573958333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45978.986573958333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45978.986573958333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45978.986573958333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45978.986573958333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45978.986573958333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45978.986573958333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45978.986573958333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45978.986573958333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45978.986573958333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45978.986573958333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45978.986573958333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45978.986573958333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45978.986573958333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45978.986573958333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45978.986573958333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45978.986573958333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45978.986573958333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45978.986573958333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45978.986573958333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45978.986573958333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45978.986573958333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45978.986573958333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45978.986573958333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45978.986573958333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45978.986573958333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45978.986573958333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45978.986573958333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45978.986573958333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45978.986573958333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45978.986573958333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45978.986573958333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45978.986573958333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45978.986573958333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45978.986573958333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45978.986573958333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45978.986573958333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45978.986573958333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45978.986573958333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45978.986573958333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45978.986573958333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45978.986573958333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45978.986573958333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45978.986573958333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45978.986573958333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45978.986573958333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45978.986573958333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45978.986573958333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45978.986573958333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45978.986573958333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45978.986573958333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45978.986573958333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45978.986573958333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45978.986573958333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45978.986573958333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45978.986573958333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45978.986573958333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45978.986573958333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45978.986573958333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45978.986573958333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45978.986573958333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45978.986573958333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45978.986573958333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45978.986573958333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45978.986573958333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45978.986573958333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45978.986573958333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45978.986573958333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45978.986573958333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45978.986573958333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45978.986573958333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45978.986573958333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45978.986573958333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45978.986573958333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45978.986573958333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45978.986573958333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45978.986573958333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45978.986573958333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45978.986573958333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45978.986573958333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45978.986573958333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45978.986573958333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45978.986573958333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45978.986573958333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45978.986573958333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45978.986573958333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45978.986573958333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45978.986573958333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45978.986573958333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45978.986573958333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45978.986573958333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45978.986573958333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45978.986573958333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45978.986573958333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45978.986573958333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45978.986573958333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45978.986573958333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45978.986573958333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45978.986573958333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45978.986573958333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45978.986573958333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45978.986573958333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45978.986573958333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45978.986573958333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45978.986573958333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45978.986573958333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45978.986573958333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45978.986573958333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45978.986573958333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45978.986573958333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45978.986573958333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45978.986573958333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45978.986573958333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45978.986573958333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45978.986573958333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45978.986573958333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45978.986573958333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45978.986573958333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45978.986573958333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45978.986573958333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45978.986573958333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45978.986573958333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45978.986573958333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45978.986573958333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45978.986573958333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45978.986573958333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45978.986573958333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45978.986573958333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45978.986573958333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45978.986573958333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45978.986573958333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45978.986573958333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45978.986573958333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45978.986573958333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45978.986573958333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45978.986573958333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45978.986573958333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45978.986573958333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45978.986573958333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45978.986573958333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45978.986573958333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45978.986573958333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45978.986573958333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45978.986573958333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45978.986573958333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45978.986573958333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45978.986573958333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45978.986573958333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45978.986573958333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45978.986573958333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45978.986573958333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45978.986573958333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45978.986573958333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45978.986573958333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45978.986573958333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45978.986573958333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45978.986573958333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45978.986573958333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45978.986573958333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45978.986573958333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45978.986573958333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45978.986573958333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45978.986573958333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45978.986573958333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45978.986573958333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45978.986573958333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45978.986573958333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45978.986573958333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45978.986573958333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45978.986573958333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45978.986573958333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45978.986573958333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45978.986573958333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45978.986573958333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45978.986573958333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45978.986573958333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45978.986573958333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45978.986573958333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45978.986573958333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45978.986573958333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45978.986573958333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45978.986573958333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45978.986573958333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45978.986573958333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45978.986573958333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45978.986573958333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45978.986573958333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45978.986573958333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45978.986573958333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45978.986573958333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45978.986573958333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45978.986573958333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45978.986573958333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45978.986573958333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45978.986573958333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45978.986573958333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45978.986573958333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45978.986573958333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45978.986573958333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45978.986573958333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45978.986573958333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45978.986573958333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45978.986573958333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45978.986573958333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45978.986573958333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45978.986573958333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45978.986573958333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45978.986573958333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45978.986573958333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45978.986573958333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45978.986573958333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45978.986573958333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45978.986573958333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45978.986573958333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45978.986573958333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45978.986573958333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45978.986573958333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45978.986573958333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45978.986573958333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45978.986573958333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45978.986573958333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45978.986573958333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45978.986573958333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45978.986573958333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45978.986573958333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45978.986573958333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45978.986573958333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45978.986573958333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45978.986573958333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45978.986573958333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45978.986573958333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45978.986573958333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45978.986573958333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45978.986573958333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45978.986573958333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45978.986573958333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45978.986573958333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45978.986573958333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45978.986573958333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45978.986573958333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45978.986573958333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45978.986573958333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45978.986573958333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45978.986573958333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45978.986573958333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45978.986573958333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45978.986573958333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45978.986573958333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45978.986573958333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45978.986573958333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45978.986573958333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45978.986573958333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45978.986573958333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45978.986573958333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45978.986573958333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45978.986573958333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45978.986573958333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45978.986573958333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45978.986573958333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45978.986573958333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45978.986573958333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45978.986573958333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45978.986573958333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45978.986573958333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45978.986573958333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45978.986573958333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45978.986573958333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45978.986573958333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45978.986573958333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45978.986573958333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45978.986573958333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45978.986573958333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45978.986573958333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45978.986573958333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45978.986573958333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45978.986573958333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45978.986573958333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45978.986573958333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45978.986573958333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45978.986573958333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45978.986573958333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45978.986573958333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45978.986573958333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45978.986573958333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45978.986573958333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45978.986573958333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45978.986573958333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45978.986573958333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45978.986573958333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45978.986573958333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45978.986573958333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45978.986573958333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45978.986573958333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45978.986573958333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45978.986573958333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45978.986573958333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45978.986573958333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45978.986573958333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45978.986573958333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45978.986573958333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45978.986573958333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45978.986573958333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45978.986573958333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45978.986573958333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45978.986573958333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45978.986573958333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45978.986573958333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45978.986573958333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45978.986573958333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45978.986573958333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45978.986573958333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45978.986573958333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45978.986573958333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45978.986573958333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45978.986573958333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45978.986573958333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45978.986573958333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45978.986573958333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45978.986573958333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45978.986573958333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45978.986573958333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45978.986573958333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45978.986573958333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45978.986573958333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45978.986573958333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45978.986573958333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45978.986573958333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45978.986573958333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45978.986573958333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45978.986573958333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45978.986573958333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45978.986573958333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45978.986573958333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45978.986573958333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45978.986573958333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45978.986573958333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45978.986573958333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45978.986573958333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45978.986573958333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45978.986573958333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45978.986573958333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45978.986573958333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45978.986573958333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45978.986573958333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45978.986573958333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45978.986573958333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45978.986573958333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45978.986573958333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45978.986573958333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45978.986573958333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45978.986573958333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45978.986573958333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45978.986573958333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45978.986573958333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45978.986573958333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45978.986573958333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45978.986573958333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45978.986573958333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45978.986573958333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45978.986573958333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45978.986573958333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45978.986573958333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45978.986573958333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45978.986573958333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45978.986573958333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45978.986573958333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45978.986573958333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45978.986573958333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45978.986573958333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45978.986573958333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45978.986573958333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45978.986573958333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45978.986573958333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45978.986573958333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45978.986573958333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45978.986573958333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45978.986573958333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45978.986573958333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45978.986573958333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45978.986573958333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45978.986573958333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45978.986573958333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45978.986573958333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45978.986573958333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45978.986573958333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45978.986573958333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45978.986573958333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45978.986573958333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45978.986573958333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45978.986573958333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45978.986573958333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45978.986573958333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45978.986573958333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45978.986573958333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45978.986573958333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45978.986573958333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45978.986573958333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45978.986573958333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45978.986573958333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45978.986573958333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45978.986573958333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45978.986573958333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45978.986573958333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45978.986573958333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45978.986573958333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45978.986573958333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45978.986573958333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45978.986573958333</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45978.986573958333</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45978.986573958333</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45978.986573958333</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45978.986573958333</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45978.986573958333</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45978.986573958333</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45978.986573958333</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45978.986573958333</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45978.986573958333</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45978.986573958333</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45978.986573958333</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45978.986573958333</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45978.986573958333</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45978.986573958333</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45978.986573958333</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45978.986573958333</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45978.986573958333</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45978.986573958333</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45978.986573958333</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45978.986573958333</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45978.986573958333</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9"/>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87.154513773144572</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52.797696643516247</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30.325462847220479</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ref="G5" ca="1" si="2">IFERROR(NOW()-F5,"")</f>
        <v>1.4717707175950636</v>
      </c>
      <c r="H5" s="135">
        <v>45977.468807870369</v>
      </c>
      <c r="I5" s="109" t="str">
        <f>IFERROR(VLOOKUP(D5,DB!A:F,6,0),"")</f>
        <v>SCECO</v>
      </c>
      <c r="J5" s="109" t="str">
        <f>IFERROR(VLOOKUP(D5,DB!A:G,7,0),"")</f>
        <v>Weak</v>
      </c>
      <c r="K5" s="109" t="s">
        <v>39118</v>
      </c>
      <c r="L5" s="109" t="str">
        <f>IFERROR(VLOOKUP(D5,DB!A:I,9,0),"")</f>
        <v>Latis</v>
      </c>
    </row>
    <row r="6" spans="1:13">
      <c r="A6" s="109" t="s">
        <v>39119</v>
      </c>
      <c r="B6" s="109" t="str">
        <f>IFERROR(VLOOKUP(D6,DB!A:K,11,0),"")</f>
        <v>R5</v>
      </c>
      <c r="C6" s="109">
        <v>1</v>
      </c>
      <c r="D6" s="109" t="s">
        <v>36249</v>
      </c>
      <c r="E6" s="109" t="s">
        <v>39021</v>
      </c>
      <c r="F6" s="109"/>
      <c r="G6" s="109">
        <f t="shared" ref="G6:G66" ca="1" si="3">IFERROR(NOW()-F6,"")</f>
        <v>45978.986573958333</v>
      </c>
      <c r="H6" s="135">
        <v>45978.953414351854</v>
      </c>
      <c r="I6" s="109" t="str">
        <f>IFERROR(VLOOKUP(D6,DB!A:F,6,0),"")</f>
        <v>SCECO</v>
      </c>
      <c r="J6" s="109" t="str">
        <f>IFERROR(VLOOKUP(D6,DB!A:G,7,0),"")</f>
        <v>Dead</v>
      </c>
      <c r="K6" s="109" t="s">
        <v>39120</v>
      </c>
      <c r="L6" s="109" t="str">
        <f>IFERROR(VLOOKUP(D6,DB!A:I,9,0),"")</f>
        <v>Latis</v>
      </c>
    </row>
    <row r="7" spans="1:13">
      <c r="A7" s="109"/>
      <c r="B7" s="109" t="str">
        <f>IFERROR(VLOOKUP(D7,DB!A:K,11,0),"")</f>
        <v/>
      </c>
      <c r="C7" s="109"/>
      <c r="D7" s="109"/>
      <c r="E7" s="109"/>
      <c r="F7" s="109"/>
      <c r="G7" s="109">
        <f t="shared" ca="1" si="3"/>
        <v>45978.986573958333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45978.986573958333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45978.986573958333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45978.986573958333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45978.986573958333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45978.986573958333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45978.986573958333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45978.986573958333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45978.986573958333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45978.986573958333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45978.986573958333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45978.986573958333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45978.986573958333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45978.986573958333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45978.986573958333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45978.986573958333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45978.986573958333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45978.986573958333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45978.986573958333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45978.986573958333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45978.986573958333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45978.986573958333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45978.986573958333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45978.986573958333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45978.986573958333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45978.986573958333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45978.986573958333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45978.986573958333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45978.986573958333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45978.986573958333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45978.986573958333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45978.986573958333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45978.986573958333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45978.986573958333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45978.986573958333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45978.986573958333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45978.986573958333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45978.986573958333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45978.986573958333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45978.986573958333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45978.986573958333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45978.986573958333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45978.986573958333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45978.986573958333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45978.986573958333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45978.986573958333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45978.986573958333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45978.986573958333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45978.986573958333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45978.986573958333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45978.986573958333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45978.986573958333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45978.986573958333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45978.986573958333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45978.986573958333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45978.986573958333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45978.986573958333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45978.986573958333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45978.986573958333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45978.986573958333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ref="G67:G130" ca="1" si="4">IFERROR(NOW()-F67,"")</f>
        <v>45978.986573958333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4"/>
        <v>45978.986573958333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4"/>
        <v>45978.986573958333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45978.986573958333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45978.986573958333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45978.986573958333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45978.986573958333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45978.986573958333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45978.986573958333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45978.986573958333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45978.986573958333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45978.986573958333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45978.986573958333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45978.986573958333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45978.986573958333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45978.986573958333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45978.986573958333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45978.986573958333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45978.986573958333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45978.986573958333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45978.986573958333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45978.986573958333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45978.986573958333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45978.986573958333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45978.986573958333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45978.986573958333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45978.986573958333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45978.986573958333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45978.986573958333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45978.986573958333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45978.986573958333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45978.986573958333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45978.986573958333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45978.986573958333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45978.986573958333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45978.986573958333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45978.986573958333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45978.986573958333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45978.986573958333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45978.986573958333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45978.986573958333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45978.986573958333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45978.986573958333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45978.986573958333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45978.986573958333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45978.986573958333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45978.986573958333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45978.986573958333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45978.986573958333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45978.986573958333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45978.986573958333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45978.986573958333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45978.986573958333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45978.986573958333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45978.986573958333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45978.986573958333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45978.986573958333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45978.986573958333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45978.986573958333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45978.986573958333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45978.986573958333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45978.986573958333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45978.986573958333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45978.986573958333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ref="G131:G194" ca="1" si="5">IFERROR(NOW()-F131,"")</f>
        <v>45978.986573958333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5"/>
        <v>45978.986573958333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5"/>
        <v>45978.986573958333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45978.986573958333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45978.986573958333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45978.986573958333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45978.986573958333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45978.986573958333</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45978.986573958333</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45978.986573958333</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45978.986573958333</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45978.986573958333</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45978.986573958333</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45978.986573958333</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45978.986573958333</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45978.986573958333</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45978.986573958333</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45978.986573958333</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45978.986573958333</v>
      </c>
      <c r="H149" s="109"/>
      <c r="I149" s="109" t="str">
        <f>IFERROR(VLOOKUP(D149,DB!A:F,6,0),"")</f>
        <v/>
      </c>
      <c r="J149" s="109" t="str">
        <f>IFERROR(VLOOKUP(D149,DB!A:G,7,0),"")</f>
        <v/>
      </c>
      <c r="K149" s="109"/>
      <c r="L149" s="109" t="str">
        <f>IFERROR(VLOOKUP(D149,DB!A:I,9,0),"")</f>
        <v/>
      </c>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sheetData>
  <dataValidations count="2">
    <dataValidation allowBlank="1" showInputMessage="1" showErrorMessage="1" sqref="E1" xr:uid="{920C6338-E771-4DAE-8C89-92A9093EA4DE}"/>
    <dataValidation type="list" allowBlank="1" showInputMessage="1" showErrorMessage="1" sqref="E2:E1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3</v>
      </c>
      <c r="D2" s="119" t="s">
        <v>36424</v>
      </c>
      <c r="E2" s="109" t="s">
        <v>39021</v>
      </c>
      <c r="F2" s="121">
        <v>45978.939363425925</v>
      </c>
      <c r="G2" s="104">
        <f t="shared" ref="G2:G49" ca="1" si="0">IFERROR(NOW()-F2,"-")</f>
        <v>4.7210532407916617E-2</v>
      </c>
      <c r="H2" s="121">
        <v>45978.939305555556</v>
      </c>
      <c r="I2" s="119" t="str">
        <f>IFERROR(VLOOKUP(D2,DB!A:F,6,0),"")</f>
        <v>Generator-SG</v>
      </c>
      <c r="J2" s="119" t="str">
        <f>IFERROR(VLOOKUP(D2,DB!A:G,7,0),"")</f>
        <v>Vandalized</v>
      </c>
      <c r="K2" s="122" t="s">
        <v>39122</v>
      </c>
      <c r="L2" s="123" t="str">
        <f>IFERROR(VLOOKUP(D2,DB!A:I,9,0),"")</f>
        <v>Latis</v>
      </c>
    </row>
    <row r="3" spans="1:16382" ht="31.5" customHeight="1">
      <c r="A3" s="118"/>
      <c r="B3" s="119" t="str">
        <f>IFERROR(VLOOKUP(D3,DB!A:K,11,0),"")</f>
        <v/>
      </c>
      <c r="C3" s="120"/>
      <c r="D3" s="119"/>
      <c r="E3" s="109"/>
      <c r="F3" s="121"/>
      <c r="G3" s="104">
        <f t="shared" ca="1" si="0"/>
        <v>45978.986573958333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45978.986573958333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45978.986573958333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45978.986573958333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45978.986573958333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45978.986573958333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45978.986573958333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45978.986573958333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45978.986573958333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45978.986573958333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45978.986573958333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45978.986573958333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45978.986573958333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45978.986573958333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45978.986573958333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45978.986573958333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45978.986573958333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45978.986573958333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45978.986573958333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45978.986573958333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45978.986573958333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45978.986573958333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45978.986573958333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45978.986573958333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45978.986573958333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45978.986573958333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45978.986573958333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45978.986573958333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45978.986573958333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45978.986573958333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45978.986573958333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45978.986573958333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45978.986573958333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45978.986573958333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45978.986573958333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45978.986573958333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45978.986573958333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45978.986573958333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45978.986573958333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45978.986573958333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45978.986573958333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45978.986573958333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45978.986573958333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45978.986573958333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45978.986573958333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45978.986573958333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45978.986573958333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ref="G50:G83" ca="1" si="1">IFERROR(NOW()-F50,"-")</f>
        <v>45978.986573958333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45978.986573958333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45978.986573958333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45978.986573958333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45978.986573958333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45978.986573958333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45978.986573958333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45978.986573958333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45978.986573958333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45978.986573958333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45978.986573958333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45978.986573958333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45978.986573958333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45978.986573958333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45978.986573958333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45978.986573958333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45978.986573958333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45978.986573958333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45978.986573958333</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45978.986573958333</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45978.986573958333</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45978.986573958333</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45978.986573958333</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45978.986573958333</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45978.986573958333</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45978.986573958333</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45978.986573958333</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45978.986573958333</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45978.986573958333</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45978.986573958333</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45978.986573958333</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45978.986573958333</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45978.986573958333</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45978.986573958333</v>
      </c>
      <c r="H83" s="121"/>
      <c r="I83" s="119" t="str">
        <f>IFERROR(VLOOKUP(D83,DB!A:F,6,0),"")</f>
        <v/>
      </c>
      <c r="J83" s="119" t="str">
        <f>IFERROR(VLOOKUP(D83,DB!A:G,7,0),"")</f>
        <v/>
      </c>
      <c r="K83" s="122"/>
      <c r="L83" s="123" t="str">
        <f>IFERROR(VLOOKUP(D83,DB!A:I,9,0),"")</f>
        <v/>
      </c>
    </row>
  </sheetData>
  <dataValidations count="2">
    <dataValidation allowBlank="1" showInputMessage="1" showErrorMessage="1" sqref="E1" xr:uid="{9E1BC488-8814-4F8A-8DBE-742B3278AB71}"/>
    <dataValidation type="list" allowBlank="1" showInputMessage="1" showErrorMessage="1" sqref="E2:E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2025-11-17T20:42:41Z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